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99" firstSheet="20" activeTab="27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state="hidden" r:id="rId17"/>
    <sheet name="diabet materiale" sheetId="18" r:id="rId18"/>
    <sheet name="diabet" sheetId="19" r:id="rId19"/>
    <sheet name="leucemie" sheetId="20" r:id="rId20"/>
    <sheet name="radioterapie " sheetId="21" r:id="rId21"/>
    <sheet name="reconstructia mamara" sheetId="22" r:id="rId22"/>
    <sheet name="oncologie" sheetId="23" r:id="rId23"/>
    <sheet name="oncologie cost volum" sheetId="24" r:id="rId24"/>
    <sheet name="PURPURA cost volum" sheetId="25" r:id="rId25"/>
    <sheet name="boli neurologice CV" sheetId="26" r:id="rId26"/>
    <sheet name="BOLI RARE CV" sheetId="27" r:id="rId27"/>
    <sheet name=" DIALIZA " sheetId="28" r:id="rId28"/>
  </sheets>
  <externalReferences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7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7">' DIALIZA '!$B:$D,'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5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8">'diabet'!$B:$C</definedName>
    <definedName name="_xlnm.Print_Titles" localSheetId="1">'epilepsie'!$B:$D</definedName>
    <definedName name="_xlnm.Print_Titles" localSheetId="11">'hemof.-talas'!$B:$D,'hemof.-talas'!$5:$5</definedName>
    <definedName name="_xlnm.Print_Titles" localSheetId="0">'hidrocefalie '!$B:$C</definedName>
    <definedName name="_xlnm.Print_Titles" localSheetId="7">'insuficienta hepatica'!$B:$C</definedName>
    <definedName name="_xlnm.Print_Titles" localSheetId="19">'leucemie'!$B:$C</definedName>
    <definedName name="_xlnm.Print_Titles" localSheetId="22">'oncologie'!$B:$C</definedName>
    <definedName name="_xlnm.Print_Titles" localSheetId="23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4">'PURPURA cost volum'!$B:$C</definedName>
    <definedName name="_xlnm.Print_Titles" localSheetId="2">'rad interv'!$B:$C,'rad interv'!$5:$5</definedName>
    <definedName name="_xlnm.Print_Titles" localSheetId="20">'radioterapie '!$B:$C</definedName>
    <definedName name="_xlnm.Print_Titles" localSheetId="21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<sst xmlns="http://schemas.openxmlformats.org/spreadsheetml/2006/main" count="1100" uniqueCount="302">
  <si>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</si>
  <si>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</si>
  <si>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</si>
  <si>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</si>
  <si>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</si>
  <si>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</si>
  <si>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</si>
  <si>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</si>
  <si>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</si>
  <si>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</si>
  <si>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</si>
  <si>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</si>
  <si>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</si>
  <si>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</si>
  <si>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</si>
  <si>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</si>
  <si>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</si>
  <si>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</si>
  <si>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</si>
  <si>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</si>
  <si>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</si>
  <si>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</si>
  <si>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</si>
  <si>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</si>
  <si>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</si>
  <si>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</si>
  <si>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</si>
  <si>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</si>
  <si>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</si>
  <si>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</si>
  <si>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</si>
  <si>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</si>
  <si>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</si>
  <si>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</si>
  <si>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</si>
  <si>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</si>
  <si>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</si>
  <si>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</si>
  <si>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</si>
  <si>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</si>
  <si>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</si>
  <si>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</si>
  <si>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</si>
  <si>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</si>
  <si>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</si>
  <si>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</si>
  <si>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</si>
  <si>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</si>
  <si>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</si>
  <si>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</si>
  <si>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</si>
  <si>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</si>
  <si>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</si>
  <si>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</si>
  <si>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</si>
  <si>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</si>
  <si>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</si>
  <si>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</si>
  <si>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</si>
  <si>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</si>
  <si>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</si>
  <si>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</si>
  <si>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</si>
  <si>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</si>
  <si>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</si>
  <si>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</si>
  <si>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</si>
  <si>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</si>
  <si>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</si>
  <si>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</si>
  <si>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</si>
  <si>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</si>
  <si>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</si>
  <si>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</si>
  <si>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</si>
  <si>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</si>
  <si>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</si>
  <si>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</si>
  <si>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</si>
  <si>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</si>
  <si>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</si>
  <si>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</si>
  <si>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</si>
  <si>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</si>
  <si>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</si>
  <si>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</si>
  <si>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</si>
  <si>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</si>
  <si>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</si>
  <si>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</si>
  <si>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</si>
  <si>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</si>
  <si>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</si>
  <si>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</si>
  <si>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</si>
  <si>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</si>
  <si>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</si>
  <si>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</si>
  <si>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</si>
  <si>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</si>
  <si>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</si>
  <si>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</si>
  <si>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</si>
  <si>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</si>
  <si>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</si>
  <si>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</si>
  <si>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</si>
  <si>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</si>
  <si>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</si>
  <si>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</si>
  <si>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</si>
  <si>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</si>
  <si>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</si>
  <si>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</si>
  <si>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</si>
  <si>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</si>
  <si>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</si>
  <si>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</si>
  <si>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</si>
  <si>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</si>
  <si>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</si>
  <si>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</si>
  <si>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</si>
  <si>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</si>
  <si>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</si>
  <si>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</si>
  <si>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</si>
  <si>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</si>
  <si>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</si>
  <si>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</si>
  <si>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</si>
  <si>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</si>
  <si>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</si>
  <si>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</si>
  <si>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</si>
  <si>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</si>
  <si>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</si>
  <si>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</si>
  <si>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tarif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</si>
  <si>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</si>
  <si>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</si>
  <si>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</si>
  <si>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</si>
  <si>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</si>
  <si>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</si>
  <si>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</si>
  <si>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</si>
  <si>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</si>
  <si>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</si>
  <si>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</si>
  <si>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</si>
  <si>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</si>
  <si>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</si>
  <si>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</si>
  <si>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</si>
  <si>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</si>
  <si>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</si>
  <si>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</si>
  <si>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</si>
  <si>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</si>
  <si>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</si>
  <si>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</si>
  <si>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</si>
  <si>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</si>
  <si>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</si>
  <si>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</si>
  <si>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</si>
  <si>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</si>
  <si>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</si>
  <si>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</si>
  <si>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</si>
  <si>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</si>
  <si>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</si>
  <si>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</si>
  <si>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</si>
  <si>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</si>
  <si>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</si>
  <si>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</si>
  <si>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</si>
  <si>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</si>
  <si>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</si>
  <si>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</si>
  <si>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</si>
  <si>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</si>
  <si>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</si>
  <si>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</si>
  <si>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</si>
  <si>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</si>
  <si>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</si>
  <si>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</si>
  <si>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</si>
  <si>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</si>
  <si>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</si>
  <si>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</si>
  <si>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</si>
  <si>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</si>
  <si>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</si>
  <si>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</si>
  <si>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</si>
  <si>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</si>
  <si>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</si>
  <si>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</si>
  <si>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</si>
  <si>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</si>
  <si>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</si>
  <si>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</si>
  <si>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</si>
  <si>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</si>
  <si>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</si>
  <si>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</si>
  <si>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</si>
  <si>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</si>
  <si>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</si>
  <si>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</si>
  <si>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</si>
  <si>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</si>
  <si>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</si>
  <si>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</si>
  <si>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</si>
  <si>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</si>
  <si>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</si>
  <si>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</si>
  <si>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</si>
  <si>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</si>
  <si>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</si>
  <si>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</si>
  <si>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</si>
  <si>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</si>
  <si>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</si>
  <si>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</si>
  <si>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</si>
  <si>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</si>
  <si>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</si>
  <si>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</si>
  <si>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</si>
  <si>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</si>
  <si>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</si>
  <si>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</si>
  <si>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</si>
  <si>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</si>
  <si>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</si>
  <si>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</si>
  <si>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Spitalul Clinic de Urgenta pentru Copii M Curie</t>
  </si>
  <si>
    <t xml:space="preserve">Spitalul Clinic de Urgenta pentru Copii "MS Curie" </t>
  </si>
  <si>
    <t xml:space="preserve">INSMC  Rusescu Alessandrescu 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</si>
  <si>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</si>
  <si>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</si>
  <si>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</si>
  <si>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</si>
  <si>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</si>
  <si>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</si>
  <si>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</si>
  <si>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Valoare trim I 2021</t>
  </si>
  <si>
    <t xml:space="preserve">Valoare trim I </t>
  </si>
  <si>
    <t>Valoare trim I</t>
  </si>
  <si>
    <t>TPP1</t>
  </si>
  <si>
    <t xml:space="preserve">Val trim I </t>
  </si>
  <si>
    <t>MED LIFE</t>
  </si>
  <si>
    <t>Unitate sanitara</t>
  </si>
  <si>
    <t>Denumire activitate</t>
  </si>
  <si>
    <t>PROGRAMUL NATIONAL DE TRATAMENT AL BOLILOR RARE  -medicamente incluse conditionat utilizate in tratament PENTRU BOLI RARE</t>
  </si>
  <si>
    <t xml:space="preserve">Credite  de angajament an  2021 </t>
  </si>
  <si>
    <t>Total an 2021</t>
  </si>
  <si>
    <t xml:space="preserve">Credite  de angajament  2021 </t>
  </si>
  <si>
    <t>Valoare trim III</t>
  </si>
  <si>
    <t>PROGRAMUL NATIONAL DE TRATAMENT PENTRU BOLI RARE - MEDICAMENTE COST VOLUM PURPURA</t>
  </si>
  <si>
    <t>SC Focus Lab Plus</t>
  </si>
  <si>
    <t>SC Focus LAB PLUS</t>
  </si>
  <si>
    <t>Solicitare suplimentare</t>
  </si>
  <si>
    <t xml:space="preserve">Valoare trim II </t>
  </si>
  <si>
    <t xml:space="preserve">Valoare trim III </t>
  </si>
  <si>
    <t>Valoare trim II</t>
  </si>
  <si>
    <t>Valoare trim IV</t>
  </si>
  <si>
    <t>Boala Castelman</t>
  </si>
  <si>
    <t xml:space="preserve">Total an 2021 </t>
  </si>
  <si>
    <t>DIRECȚIA RELAȚII CONTRACTUALE</t>
  </si>
  <si>
    <t xml:space="preserve"> Iasmina Cristina IOVĂNESCU</t>
  </si>
  <si>
    <t>Spitalul de Oncologie MONZA</t>
  </si>
  <si>
    <t xml:space="preserve">Valoare trim IV </t>
  </si>
  <si>
    <t xml:space="preserve">POMPE INSULINA </t>
  </si>
  <si>
    <t>SETURI CONSUMABILE PENTRU POMPELE DE INSULINA</t>
  </si>
  <si>
    <t>POMPA DE INSULINA CU SENZORI DE MONITORIZARE CONTINUA A GLICEMIEI</t>
  </si>
  <si>
    <t xml:space="preserve"> CONSUMABILE PENTRU POMPA DE INSULINA CU SENZORI DE MONITORIZARE CONTINUA A GLICEMIEI</t>
  </si>
  <si>
    <t>SISTEME DE MONITORIZARE CONTINUA A GLICEMIEI</t>
  </si>
  <si>
    <t xml:space="preserve"> CONSUMABILE PENTRU SISTEME DE MONITORIZARE CONTINUA A GLICEMIEI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</si>
  <si>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</si>
  <si>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</si>
  <si>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</si>
  <si>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</si>
  <si>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</si>
  <si>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</si>
  <si>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</si>
  <si>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</si>
  <si>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</si>
  <si>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>mare atentie!!!!!!</t>
  </si>
  <si>
    <t>Valoare trim IV la 23.11.2021</t>
  </si>
  <si>
    <t>Total an 2021 la 23.11.2021</t>
  </si>
  <si>
    <t>Valoare trim IV la 07.12.2021</t>
  </si>
  <si>
    <t>Total an 2021 la 07.12.2021</t>
  </si>
  <si>
    <t>Solicitare virare credite</t>
  </si>
  <si>
    <t xml:space="preserve">Valoare trim I  </t>
  </si>
  <si>
    <t>lei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</si>
</sst>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94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4" fontId="0" fillId="0" borderId="23" xfId="0" applyNumberFormat="1" applyFont="1" applyFill="1" applyBorder="1" applyAlignment="1">
      <alignment horizontal="center" vertical="center" wrapText="1"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0" fontId="4" fillId="0" borderId="25" xfId="83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4" fillId="0" borderId="33" xfId="83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3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>
      <alignment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left" vertical="center"/>
      <protection/>
    </xf>
    <xf numFmtId="4" fontId="4" fillId="0" borderId="0" xfId="145" applyNumberFormat="1" applyFont="1" applyFill="1" applyBorder="1" applyAlignment="1">
      <alignment horizontal="left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0" fillId="0" borderId="21" xfId="145" applyFont="1" applyFill="1" applyBorder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4" fillId="4" borderId="21" xfId="145" applyFont="1" applyFill="1" applyBorder="1" applyAlignment="1">
      <alignment horizontal="center" vertical="center" wrapText="1"/>
      <protection/>
    </xf>
    <xf numFmtId="0" fontId="4" fillId="4" borderId="20" xfId="145" applyFont="1" applyFill="1" applyBorder="1" applyAlignment="1">
      <alignment horizontal="left" vertical="center" wrapText="1"/>
      <protection/>
    </xf>
    <xf numFmtId="4" fontId="4" fillId="4" borderId="20" xfId="145" applyNumberFormat="1" applyFont="1" applyFill="1" applyBorder="1" applyAlignment="1">
      <alignment horizontal="center" vertical="center" wrapText="1"/>
      <protection/>
    </xf>
    <xf numFmtId="4" fontId="4" fillId="4" borderId="20" xfId="145" applyNumberFormat="1" applyFont="1" applyFill="1" applyBorder="1" applyAlignment="1">
      <alignment horizontal="left" vertical="center" wrapText="1"/>
      <protection/>
    </xf>
    <xf numFmtId="3" fontId="4" fillId="4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4" fillId="0" borderId="22" xfId="145" applyFont="1" applyFill="1" applyBorder="1" applyAlignment="1">
      <alignment horizontal="center" vertical="center" wrapText="1"/>
      <protection/>
    </xf>
    <xf numFmtId="0" fontId="4" fillId="0" borderId="19" xfId="145" applyFont="1" applyFill="1" applyBorder="1" applyAlignment="1">
      <alignment horizontal="left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5" applyFont="1" applyFill="1" applyAlignment="1">
      <alignment horizontal="left" vertical="center" wrapText="1"/>
      <protection/>
    </xf>
    <xf numFmtId="0" fontId="0" fillId="0" borderId="26" xfId="145" applyFont="1" applyFill="1" applyBorder="1" applyAlignment="1">
      <alignment horizontal="center" vertical="center" wrapText="1"/>
      <protection/>
    </xf>
    <xf numFmtId="4" fontId="0" fillId="0" borderId="23" xfId="118" applyNumberFormat="1" applyFont="1" applyFill="1" applyBorder="1" applyAlignment="1">
      <alignment horizontal="left" vertical="center" wrapText="1"/>
      <protection/>
    </xf>
    <xf numFmtId="0" fontId="0" fillId="0" borderId="23" xfId="145" applyFont="1" applyFill="1" applyBorder="1" applyAlignment="1">
      <alignment horizontal="left" vertical="center" wrapText="1"/>
      <protection/>
    </xf>
    <xf numFmtId="0" fontId="4" fillId="4" borderId="22" xfId="145" applyFont="1" applyFill="1" applyBorder="1" applyAlignment="1">
      <alignment horizontal="center" vertical="center" wrapText="1"/>
      <protection/>
    </xf>
    <xf numFmtId="4" fontId="4" fillId="4" borderId="19" xfId="145" applyNumberFormat="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7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4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42" xfId="121" applyNumberFormat="1" applyFont="1" applyFill="1" applyBorder="1" applyAlignment="1">
      <alignment horizontal="center" vertical="center" wrapText="1"/>
      <protection/>
    </xf>
    <xf numFmtId="1" fontId="0" fillId="0" borderId="43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4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36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1" fontId="4" fillId="0" borderId="37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0" fillId="0" borderId="0" xfId="119" applyFont="1" applyAlignment="1">
      <alignment horizontal="center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/>
      <protection/>
    </xf>
    <xf numFmtId="0" fontId="4" fillId="4" borderId="19" xfId="145" applyFont="1" applyFill="1" applyBorder="1" applyAlignment="1">
      <alignment horizontal="left" vertical="center" wrapText="1"/>
      <protection/>
    </xf>
    <xf numFmtId="4" fontId="4" fillId="4" borderId="19" xfId="145" applyNumberFormat="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4" xfId="121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124" applyFont="1" applyFill="1" applyAlignment="1">
      <alignment horizontal="left"/>
      <protection/>
    </xf>
    <xf numFmtId="0" fontId="0" fillId="0" borderId="36" xfId="121" applyFont="1" applyFill="1" applyBorder="1" applyAlignment="1">
      <alignment horizontal="center" vertical="center" wrapText="1"/>
      <protection/>
    </xf>
    <xf numFmtId="0" fontId="0" fillId="0" borderId="45" xfId="121" applyFont="1" applyFill="1" applyBorder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0" fillId="0" borderId="0" xfId="83" applyNumberFormat="1" applyFont="1" applyFill="1" applyAlignment="1">
      <alignment horizontal="center" wrapText="1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/>
      <protection/>
    </xf>
    <xf numFmtId="4" fontId="0" fillId="2" borderId="20" xfId="0" applyNumberFormat="1" applyFont="1" applyFill="1" applyBorder="1" applyAlignment="1">
      <alignment horizontal="center" vertical="center" wrapText="1"/>
    </xf>
    <xf numFmtId="4" fontId="0" fillId="2" borderId="20" xfId="145" applyNumberFormat="1" applyFont="1" applyFill="1" applyBorder="1" applyAlignment="1">
      <alignment horizontal="center" vertical="center" wrapText="1"/>
      <protection/>
    </xf>
    <xf numFmtId="4" fontId="4" fillId="0" borderId="38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 horizontal="center"/>
    </xf>
    <xf numFmtId="0" fontId="4" fillId="0" borderId="48" xfId="121" applyFont="1" applyFill="1" applyBorder="1" applyAlignment="1">
      <alignment horizontal="center" vertical="center" wrapText="1"/>
      <protection/>
    </xf>
    <xf numFmtId="49" fontId="0" fillId="0" borderId="20" xfId="14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1" fontId="0" fillId="0" borderId="33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0" fillId="2" borderId="24" xfId="145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8" fillId="0" borderId="0" xfId="142" applyFont="1" applyFill="1" applyAlignment="1">
      <alignment wrapText="1"/>
      <protection/>
    </xf>
    <xf numFmtId="4" fontId="4" fillId="2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8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4" fillId="0" borderId="0" xfId="119" applyFont="1">
      <alignment/>
      <protection/>
    </xf>
    <xf numFmtId="3" fontId="0" fillId="0" borderId="36" xfId="121" applyNumberFormat="1" applyFont="1" applyFill="1" applyBorder="1" applyAlignment="1">
      <alignment horizontal="center" vertical="center" wrapText="1"/>
      <protection/>
    </xf>
    <xf numFmtId="3" fontId="0" fillId="0" borderId="45" xfId="121" applyNumberFormat="1" applyFont="1" applyFill="1" applyBorder="1" applyAlignment="1">
      <alignment horizontal="center" vertical="center" wrapText="1"/>
      <protection/>
    </xf>
    <xf numFmtId="3" fontId="4" fillId="0" borderId="37" xfId="121" applyNumberFormat="1" applyFont="1" applyFill="1" applyBorder="1" applyAlignment="1">
      <alignment horizontal="center" vertical="center" wrapText="1"/>
      <protection/>
    </xf>
    <xf numFmtId="3" fontId="4" fillId="0" borderId="47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4" fillId="0" borderId="49" xfId="121" applyFont="1" applyFill="1" applyBorder="1" applyAlignment="1">
      <alignment horizontal="center" vertical="center" wrapText="1"/>
      <protection/>
    </xf>
    <xf numFmtId="4" fontId="0" fillId="2" borderId="20" xfId="14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4" fillId="2" borderId="50" xfId="121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0" fillId="0" borderId="20" xfId="145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21" applyNumberFormat="1" applyFont="1" applyAlignment="1">
      <alignment horizontal="center" vertical="center" wrapText="1"/>
      <protection/>
    </xf>
    <xf numFmtId="4" fontId="4" fillId="0" borderId="0" xfId="148" applyNumberFormat="1" applyFont="1" applyFill="1" applyAlignment="1">
      <alignment horizontal="center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44" borderId="20" xfId="83" applyNumberFormat="1" applyFont="1" applyFill="1" applyBorder="1" applyAlignment="1">
      <alignment horizontal="center" vertical="center" wrapText="1"/>
      <protection/>
    </xf>
    <xf numFmtId="0" fontId="0" fillId="44" borderId="0" xfId="138" applyFont="1" applyFill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3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9" fillId="0" borderId="0" xfId="143" applyNumberFormat="1" applyFont="1" applyFill="1" applyBorder="1" applyAlignment="1">
      <alignment vertical="center"/>
      <protection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Alignment="1">
      <alignment wrapText="1"/>
      <protection/>
    </xf>
    <xf numFmtId="49" fontId="4" fillId="0" borderId="33" xfId="120" applyNumberFormat="1" applyFont="1" applyFill="1" applyBorder="1" applyAlignment="1">
      <alignment horizontal="center" vertical="center" wrapText="1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0" fontId="4" fillId="4" borderId="51" xfId="145" applyFont="1" applyFill="1" applyBorder="1" applyAlignment="1">
      <alignment horizontal="center" vertical="center" wrapText="1"/>
      <protection/>
    </xf>
    <xf numFmtId="4" fontId="4" fillId="4" borderId="52" xfId="118" applyNumberFormat="1" applyFont="1" applyFill="1" applyBorder="1" applyAlignment="1">
      <alignment horizontal="left" vertical="center" wrapText="1"/>
      <protection/>
    </xf>
    <xf numFmtId="4" fontId="4" fillId="4" borderId="52" xfId="145" applyNumberFormat="1" applyFont="1" applyFill="1" applyBorder="1" applyAlignment="1">
      <alignment horizontal="center" vertical="center" wrapText="1"/>
      <protection/>
    </xf>
    <xf numFmtId="0" fontId="4" fillId="0" borderId="51" xfId="145" applyFont="1" applyFill="1" applyBorder="1" applyAlignment="1">
      <alignment horizontal="center" vertical="center" wrapText="1"/>
      <protection/>
    </xf>
    <xf numFmtId="4" fontId="4" fillId="0" borderId="52" xfId="145" applyNumberFormat="1" applyFont="1" applyFill="1" applyBorder="1" applyAlignment="1">
      <alignment horizontal="center" vertical="center" wrapText="1"/>
      <protection/>
    </xf>
    <xf numFmtId="4" fontId="4" fillId="45" borderId="20" xfId="145" applyNumberFormat="1" applyFont="1" applyFill="1" applyBorder="1" applyAlignment="1">
      <alignment horizontal="center" vertical="center" wrapText="1"/>
      <protection/>
    </xf>
    <xf numFmtId="0" fontId="4" fillId="45" borderId="21" xfId="145" applyFont="1" applyFill="1" applyBorder="1" applyAlignment="1">
      <alignment horizontal="center" vertical="center" wrapText="1"/>
      <protection/>
    </xf>
    <xf numFmtId="4" fontId="4" fillId="45" borderId="20" xfId="118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4" fontId="4" fillId="0" borderId="20" xfId="142" applyNumberFormat="1" applyFont="1" applyFill="1" applyBorder="1" applyAlignment="1">
      <alignment horizontal="center" vertical="center" wrapText="1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0" xfId="83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4" xfId="83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55" xfId="121" applyFont="1" applyFill="1" applyBorder="1" applyAlignment="1">
      <alignment horizontal="center" vertical="center" wrapText="1"/>
      <protection/>
    </xf>
    <xf numFmtId="4" fontId="0" fillId="0" borderId="52" xfId="121" applyNumberFormat="1" applyFont="1" applyFill="1" applyBorder="1" applyAlignment="1">
      <alignment horizontal="center" vertical="center" wrapText="1"/>
      <protection/>
    </xf>
    <xf numFmtId="0" fontId="4" fillId="0" borderId="55" xfId="121" applyFont="1" applyFill="1" applyBorder="1" applyAlignment="1">
      <alignment horizontal="center" vertical="center" wrapText="1"/>
      <protection/>
    </xf>
    <xf numFmtId="4" fontId="4" fillId="0" borderId="5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0" fontId="0" fillId="0" borderId="43" xfId="145" applyFont="1" applyFill="1" applyBorder="1" applyAlignment="1">
      <alignment horizontal="center" vertical="center" wrapText="1"/>
      <protection/>
    </xf>
    <xf numFmtId="3" fontId="0" fillId="0" borderId="24" xfId="145" applyNumberFormat="1" applyFont="1" applyFill="1" applyBorder="1" applyAlignment="1">
      <alignment horizontal="left" vertical="center" wrapText="1"/>
      <protection/>
    </xf>
    <xf numFmtId="0" fontId="0" fillId="0" borderId="24" xfId="145" applyFont="1" applyFill="1" applyBorder="1" applyAlignment="1">
      <alignment horizontal="left" vertical="center" wrapText="1"/>
      <protection/>
    </xf>
    <xf numFmtId="4" fontId="0" fillId="0" borderId="52" xfId="118" applyNumberFormat="1" applyFont="1" applyFill="1" applyBorder="1" applyAlignment="1">
      <alignment horizontal="left" vertical="center" wrapText="1"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1" fontId="0" fillId="0" borderId="45" xfId="141" applyNumberFormat="1" applyFont="1" applyFill="1" applyBorder="1" applyAlignment="1">
      <alignment horizontal="center" vertical="center" wrapText="1"/>
      <protection/>
    </xf>
    <xf numFmtId="1" fontId="0" fillId="0" borderId="55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38" xfId="120" applyNumberFormat="1" applyFont="1" applyFill="1" applyBorder="1" applyAlignment="1">
      <alignment horizontal="center" vertical="center"/>
      <protection/>
    </xf>
    <xf numFmtId="3" fontId="0" fillId="0" borderId="55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0" fontId="0" fillId="0" borderId="0" xfId="119" applyFont="1" applyAlignment="1">
      <alignment/>
      <protection/>
    </xf>
    <xf numFmtId="4" fontId="4" fillId="0" borderId="38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121" applyFont="1" applyFill="1" applyBorder="1" applyAlignment="1">
      <alignment horizontal="center" vertical="center" wrapText="1"/>
      <protection/>
    </xf>
    <xf numFmtId="0" fontId="4" fillId="0" borderId="58" xfId="121" applyFont="1" applyFill="1" applyBorder="1" applyAlignment="1">
      <alignment horizontal="center" vertical="center" wrapText="1"/>
      <protection/>
    </xf>
    <xf numFmtId="0" fontId="4" fillId="0" borderId="59" xfId="121" applyFont="1" applyFill="1" applyBorder="1" applyAlignment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Fill="1" applyBorder="1" applyAlignment="1">
      <alignment horizontal="center" vertical="center" wrapText="1"/>
    </xf>
    <xf numFmtId="4" fontId="4" fillId="0" borderId="0" xfId="83" applyNumberFormat="1" applyFont="1" applyFill="1" applyAlignment="1">
      <alignment vertical="center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 horizontal="center"/>
    </xf>
    <xf numFmtId="49" fontId="4" fillId="0" borderId="30" xfId="121" applyNumberFormat="1" applyFont="1" applyFill="1" applyBorder="1" applyAlignment="1">
      <alignment horizontal="center" vertical="center" wrapText="1"/>
      <protection/>
    </xf>
    <xf numFmtId="0" fontId="4" fillId="44" borderId="20" xfId="83" applyFont="1" applyFill="1" applyBorder="1" applyAlignment="1">
      <alignment horizontal="center" vertical="center" wrapText="1"/>
      <protection/>
    </xf>
    <xf numFmtId="1" fontId="0" fillId="0" borderId="51" xfId="138" applyNumberFormat="1" applyFont="1" applyFill="1" applyBorder="1" applyAlignment="1">
      <alignment horizontal="center" vertical="center"/>
      <protection/>
    </xf>
    <xf numFmtId="4" fontId="4" fillId="0" borderId="20" xfId="126" applyNumberFormat="1" applyFont="1" applyFill="1" applyBorder="1" applyAlignment="1">
      <alignment vertical="center" wrapText="1"/>
      <protection/>
    </xf>
    <xf numFmtId="1" fontId="50" fillId="0" borderId="0" xfId="145" applyNumberFormat="1" applyFont="1" applyFill="1" applyAlignment="1">
      <alignment horizontal="center" vertical="center" wrapText="1"/>
      <protection/>
    </xf>
    <xf numFmtId="1" fontId="49" fillId="45" borderId="20" xfId="145" applyNumberFormat="1" applyFont="1" applyFill="1" applyBorder="1" applyAlignment="1">
      <alignment horizontal="center" vertical="center" wrapText="1"/>
      <protection/>
    </xf>
    <xf numFmtId="4" fontId="49" fillId="45" borderId="20" xfId="145" applyNumberFormat="1" applyFont="1" applyFill="1" applyBorder="1" applyAlignment="1">
      <alignment horizontal="center" vertical="center" wrapText="1"/>
      <protection/>
    </xf>
    <xf numFmtId="4" fontId="49" fillId="4" borderId="20" xfId="145" applyNumberFormat="1" applyFont="1" applyFill="1" applyBorder="1" applyAlignment="1">
      <alignment horizontal="center" vertical="center" wrapText="1"/>
      <protection/>
    </xf>
    <xf numFmtId="4" fontId="49" fillId="2" borderId="19" xfId="145" applyNumberFormat="1" applyFont="1" applyFill="1" applyBorder="1" applyAlignment="1">
      <alignment horizontal="center" vertical="center" wrapText="1"/>
      <protection/>
    </xf>
    <xf numFmtId="1" fontId="4" fillId="0" borderId="60" xfId="121" applyNumberFormat="1" applyFont="1" applyFill="1" applyBorder="1" applyAlignment="1">
      <alignment horizontal="center" vertical="center" wrapText="1"/>
      <protection/>
    </xf>
    <xf numFmtId="2" fontId="4" fillId="0" borderId="61" xfId="121" applyNumberFormat="1" applyFont="1" applyFill="1" applyBorder="1" applyAlignment="1">
      <alignment horizontal="center" vertical="center" wrapText="1"/>
      <protection/>
    </xf>
    <xf numFmtId="49" fontId="4" fillId="0" borderId="61" xfId="121" applyNumberFormat="1" applyFont="1" applyFill="1" applyBorder="1" applyAlignment="1">
      <alignment horizontal="center" vertical="center" wrapText="1"/>
      <protection/>
    </xf>
    <xf numFmtId="0" fontId="0" fillId="0" borderId="23" xfId="83" applyFont="1" applyFill="1" applyBorder="1" applyAlignment="1">
      <alignment horizontal="center" vertical="center" wrapText="1"/>
      <protection/>
    </xf>
    <xf numFmtId="0" fontId="4" fillId="0" borderId="52" xfId="121" applyFont="1" applyFill="1" applyBorder="1" applyAlignment="1">
      <alignment horizontal="center" vertical="center" wrapText="1"/>
      <protection/>
    </xf>
    <xf numFmtId="4" fontId="25" fillId="0" borderId="19" xfId="121" applyNumberFormat="1" applyFont="1" applyFill="1" applyBorder="1" applyAlignment="1">
      <alignment horizontal="center" vertical="center"/>
      <protection/>
    </xf>
    <xf numFmtId="4" fontId="4" fillId="2" borderId="44" xfId="0" applyNumberFormat="1" applyFont="1" applyFill="1" applyBorder="1" applyAlignment="1">
      <alignment horizontal="center" vertical="center" wrapText="1"/>
    </xf>
    <xf numFmtId="4" fontId="4" fillId="0" borderId="44" xfId="121" applyNumberFormat="1" applyFont="1" applyFill="1" applyBorder="1" applyAlignment="1">
      <alignment horizontal="center" vertical="center"/>
      <protection/>
    </xf>
    <xf numFmtId="4" fontId="25" fillId="0" borderId="62" xfId="121" applyNumberFormat="1" applyFont="1" applyFill="1" applyBorder="1" applyAlignment="1">
      <alignment horizontal="center" vertical="center"/>
      <protection/>
    </xf>
    <xf numFmtId="4" fontId="25" fillId="0" borderId="38" xfId="121" applyNumberFormat="1" applyFont="1" applyFill="1" applyBorder="1" applyAlignment="1">
      <alignment horizontal="center" vertical="center"/>
      <protection/>
    </xf>
    <xf numFmtId="4" fontId="4" fillId="0" borderId="20" xfId="147" applyNumberFormat="1" applyFont="1" applyFill="1" applyBorder="1" applyAlignment="1">
      <alignment horizontal="center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4" fillId="0" borderId="63" xfId="121" applyFont="1" applyFill="1" applyBorder="1" applyAlignment="1">
      <alignment horizontal="center" vertical="center" wrapText="1"/>
      <protection/>
    </xf>
    <xf numFmtId="3" fontId="0" fillId="0" borderId="20" xfId="142" applyNumberFormat="1" applyFont="1" applyFill="1" applyBorder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19" applyNumberFormat="1" applyFont="1" applyBorder="1" applyAlignment="1">
      <alignment horizontal="center" vertical="center" wrapText="1"/>
      <protection/>
    </xf>
    <xf numFmtId="1" fontId="0" fillId="0" borderId="43" xfId="141" applyNumberFormat="1" applyFont="1" applyFill="1" applyBorder="1" applyAlignment="1">
      <alignment horizontal="center" vertical="center" wrapText="1"/>
      <protection/>
    </xf>
    <xf numFmtId="1" fontId="0" fillId="0" borderId="51" xfId="141" applyNumberFormat="1" applyFont="1" applyFill="1" applyBorder="1" applyAlignment="1">
      <alignment horizontal="center" vertical="center" wrapText="1"/>
      <protection/>
    </xf>
    <xf numFmtId="0" fontId="4" fillId="0" borderId="20" xfId="119" applyFont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49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0" fontId="0" fillId="0" borderId="23" xfId="121" applyFont="1" applyFill="1" applyBorder="1" applyAlignment="1">
      <alignment horizontal="center" vertical="center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22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4" fontId="0" fillId="0" borderId="62" xfId="120" applyNumberFormat="1" applyFont="1" applyFill="1" applyBorder="1" applyAlignment="1">
      <alignment horizontal="center" vertical="center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119" applyNumberFormat="1" applyFont="1" applyBorder="1" applyAlignment="1">
      <alignment horizontal="center"/>
      <protection/>
    </xf>
    <xf numFmtId="4" fontId="0" fillId="0" borderId="20" xfId="119" applyNumberFormat="1" applyFont="1" applyBorder="1" applyAlignment="1">
      <alignment horizontal="center"/>
      <protection/>
    </xf>
    <xf numFmtId="4" fontId="4" fillId="0" borderId="40" xfId="141" applyNumberFormat="1" applyFont="1" applyBorder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 wrapText="1"/>
    </xf>
    <xf numFmtId="4" fontId="4" fillId="0" borderId="62" xfId="121" applyNumberFormat="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4" fontId="0" fillId="0" borderId="23" xfId="141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2" borderId="38" xfId="121" applyNumberFormat="1" applyFont="1" applyFill="1" applyBorder="1" applyAlignment="1">
      <alignment horizontal="center" vertical="center" wrapText="1"/>
      <protection/>
    </xf>
    <xf numFmtId="1" fontId="0" fillId="0" borderId="45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4" fontId="0" fillId="0" borderId="20" xfId="120" applyNumberFormat="1" applyFont="1" applyFill="1" applyBorder="1" applyAlignment="1">
      <alignment horizontal="center"/>
      <protection/>
    </xf>
    <xf numFmtId="1" fontId="0" fillId="0" borderId="36" xfId="121" applyNumberFormat="1" applyFont="1" applyFill="1" applyBorder="1" applyAlignment="1">
      <alignment horizontal="center" vertical="center" wrapText="1"/>
      <protection/>
    </xf>
    <xf numFmtId="0" fontId="4" fillId="0" borderId="60" xfId="141" applyFont="1" applyFill="1" applyBorder="1" applyAlignment="1">
      <alignment horizontal="center" vertical="center" wrapText="1"/>
      <protection/>
    </xf>
    <xf numFmtId="0" fontId="4" fillId="0" borderId="31" xfId="141" applyFont="1" applyFill="1" applyBorder="1" applyAlignment="1">
      <alignment horizontal="center" vertical="center" wrapText="1"/>
      <protection/>
    </xf>
    <xf numFmtId="4" fontId="4" fillId="0" borderId="31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33" xfId="141" applyNumberFormat="1" applyFont="1" applyFill="1" applyBorder="1" applyAlignment="1">
      <alignment horizontal="center" vertical="center" wrapText="1"/>
      <protection/>
    </xf>
    <xf numFmtId="4" fontId="4" fillId="0" borderId="25" xfId="141" applyNumberFormat="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4" fontId="0" fillId="44" borderId="20" xfId="14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0" fillId="0" borderId="24" xfId="141" applyFont="1" applyFill="1" applyBorder="1" applyAlignment="1">
      <alignment horizontal="center" vertical="center" wrapText="1"/>
      <protection/>
    </xf>
    <xf numFmtId="4" fontId="0" fillId="0" borderId="24" xfId="141" applyNumberFormat="1" applyFont="1" applyBorder="1" applyAlignment="1">
      <alignment horizontal="center" vertical="center" wrapText="1"/>
      <protection/>
    </xf>
    <xf numFmtId="11" fontId="4" fillId="0" borderId="25" xfId="141" applyNumberFormat="1" applyFont="1" applyFill="1" applyBorder="1" applyAlignment="1">
      <alignment horizontal="center" vertical="center" wrapText="1"/>
      <protection/>
    </xf>
    <xf numFmtId="4" fontId="4" fillId="0" borderId="64" xfId="142" applyNumberFormat="1" applyFont="1" applyFill="1" applyBorder="1" applyAlignment="1">
      <alignment horizontal="center" vertical="center" wrapText="1"/>
      <protection/>
    </xf>
    <xf numFmtId="49" fontId="4" fillId="0" borderId="25" xfId="121" applyNumberFormat="1" applyFont="1" applyFill="1" applyBorder="1" applyAlignment="1">
      <alignment horizontal="center" vertical="center" wrapText="1"/>
      <protection/>
    </xf>
    <xf numFmtId="0" fontId="0" fillId="0" borderId="20" xfId="147" applyFont="1" applyFill="1" applyBorder="1">
      <alignment/>
      <protection/>
    </xf>
    <xf numFmtId="4" fontId="4" fillId="44" borderId="20" xfId="142" applyNumberFormat="1" applyFont="1" applyFill="1" applyBorder="1" applyAlignment="1">
      <alignment horizontal="center" vertical="center" wrapText="1"/>
      <protection/>
    </xf>
    <xf numFmtId="4" fontId="4" fillId="0" borderId="38" xfId="141" applyNumberFormat="1" applyFont="1" applyFill="1" applyBorder="1" applyAlignment="1">
      <alignment horizontal="center" vertical="center" wrapText="1"/>
      <protection/>
    </xf>
    <xf numFmtId="0" fontId="4" fillId="0" borderId="20" xfId="147" applyFont="1" applyFill="1" applyBorder="1" applyAlignment="1">
      <alignment horizontal="center"/>
      <protection/>
    </xf>
    <xf numFmtId="1" fontId="4" fillId="0" borderId="20" xfId="83" applyNumberFormat="1" applyFont="1" applyFill="1" applyBorder="1" applyAlignment="1">
      <alignment horizontal="center" vertical="center" wrapText="1"/>
      <protection/>
    </xf>
    <xf numFmtId="1" fontId="0" fillId="0" borderId="20" xfId="138" applyNumberFormat="1" applyFont="1" applyFill="1" applyBorder="1" applyAlignment="1">
      <alignment horizontal="center" vertical="center"/>
      <protection/>
    </xf>
    <xf numFmtId="49" fontId="4" fillId="0" borderId="20" xfId="119" applyNumberFormat="1" applyFont="1" applyFill="1" applyBorder="1" applyAlignment="1">
      <alignment horizontal="center" vertical="center" wrapText="1"/>
      <protection/>
    </xf>
    <xf numFmtId="4" fontId="4" fillId="0" borderId="47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0" borderId="48" xfId="121" applyNumberFormat="1" applyFont="1" applyFill="1" applyBorder="1" applyAlignment="1">
      <alignment horizontal="center" vertical="center" wrapText="1"/>
      <protection/>
    </xf>
    <xf numFmtId="1" fontId="4" fillId="0" borderId="55" xfId="121" applyNumberFormat="1" applyFont="1" applyFill="1" applyBorder="1" applyAlignment="1">
      <alignment horizontal="center" vertical="center" wrapText="1"/>
      <protection/>
    </xf>
    <xf numFmtId="1" fontId="50" fillId="0" borderId="0" xfId="141" applyNumberFormat="1" applyFont="1" applyFill="1" applyAlignment="1">
      <alignment horizontal="center" vertical="center" wrapText="1"/>
      <protection/>
    </xf>
    <xf numFmtId="0" fontId="50" fillId="0" borderId="0" xfId="0" applyFont="1" applyFill="1" applyAlignment="1">
      <alignment/>
    </xf>
    <xf numFmtId="4" fontId="50" fillId="0" borderId="20" xfId="126" applyNumberFormat="1" applyFont="1" applyFill="1" applyBorder="1" applyAlignment="1">
      <alignment horizontal="center" vertical="center" wrapText="1"/>
      <protection/>
    </xf>
    <xf numFmtId="0" fontId="49" fillId="0" borderId="19" xfId="141" applyFont="1" applyFill="1" applyBorder="1" applyAlignment="1">
      <alignment horizontal="center" vertical="center" wrapText="1"/>
      <protection/>
    </xf>
    <xf numFmtId="4" fontId="50" fillId="0" borderId="23" xfId="126" applyNumberFormat="1" applyFont="1" applyFill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0" fontId="49" fillId="0" borderId="31" xfId="14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/>
    </xf>
    <xf numFmtId="49" fontId="4" fillId="0" borderId="20" xfId="148" applyNumberFormat="1" applyFont="1" applyFill="1" applyBorder="1" applyAlignment="1">
      <alignment horizontal="center" vertical="center" wrapText="1"/>
      <protection/>
    </xf>
    <xf numFmtId="4" fontId="4" fillId="0" borderId="20" xfId="139" applyNumberFormat="1" applyFont="1" applyFill="1" applyBorder="1" applyAlignment="1">
      <alignment horizontal="center" vertical="center"/>
      <protection/>
    </xf>
    <xf numFmtId="3" fontId="4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4" fillId="0" borderId="20" xfId="139" applyNumberFormat="1" applyFont="1" applyFill="1" applyBorder="1" applyAlignment="1">
      <alignment horizontal="center" vertical="center" wrapText="1"/>
      <protection/>
    </xf>
    <xf numFmtId="4" fontId="0" fillId="44" borderId="20" xfId="142" applyNumberFormat="1" applyFont="1" applyFill="1" applyBorder="1" applyAlignment="1">
      <alignment horizontal="center" vertical="center" wrapText="1"/>
      <protection/>
    </xf>
    <xf numFmtId="3" fontId="0" fillId="44" borderId="24" xfId="144" applyNumberFormat="1" applyFont="1" applyFill="1" applyBorder="1" applyAlignment="1">
      <alignment horizontal="center" vertical="center" wrapText="1"/>
      <protection/>
    </xf>
    <xf numFmtId="0" fontId="0" fillId="44" borderId="52" xfId="83" applyFont="1" applyFill="1" applyBorder="1" applyAlignment="1">
      <alignment horizontal="center" vertical="center" wrapText="1"/>
      <protection/>
    </xf>
    <xf numFmtId="4" fontId="0" fillId="46" borderId="0" xfId="141" applyNumberFormat="1" applyFont="1" applyFill="1" applyAlignment="1">
      <alignment horizontal="center" vertical="center" wrapText="1"/>
      <protection/>
    </xf>
    <xf numFmtId="0" fontId="4" fillId="0" borderId="20" xfId="119" applyFont="1" applyBorder="1" applyAlignment="1">
      <alignment horizontal="center" wrapText="1"/>
      <protection/>
    </xf>
    <xf numFmtId="4" fontId="0" fillId="0" borderId="20" xfId="121" applyNumberFormat="1" applyFont="1" applyFill="1" applyBorder="1" applyAlignment="1">
      <alignment horizontal="center" wrapText="1"/>
      <protection/>
    </xf>
    <xf numFmtId="4" fontId="0" fillId="0" borderId="20" xfId="83" applyNumberFormat="1" applyFont="1" applyFill="1" applyBorder="1" applyAlignment="1">
      <alignment horizontal="center" wrapText="1"/>
      <protection/>
    </xf>
    <xf numFmtId="4" fontId="0" fillId="0" borderId="20" xfId="126" applyNumberFormat="1" applyFont="1" applyFill="1" applyBorder="1" applyAlignment="1">
      <alignment horizontal="center" wrapText="1"/>
      <protection/>
    </xf>
    <xf numFmtId="4" fontId="0" fillId="0" borderId="20" xfId="126" applyNumberFormat="1" applyFont="1" applyFill="1" applyBorder="1" applyAlignment="1">
      <alignment horizontal="center" wrapText="1"/>
      <protection/>
    </xf>
    <xf numFmtId="4" fontId="0" fillId="0" borderId="20" xfId="121" applyNumberFormat="1" applyFont="1" applyFill="1" applyBorder="1" applyAlignment="1">
      <alignment horizontal="left" wrapText="1"/>
      <protection/>
    </xf>
    <xf numFmtId="4" fontId="0" fillId="0" borderId="20" xfId="0" applyNumberFormat="1" applyFont="1" applyFill="1" applyBorder="1" applyAlignment="1">
      <alignment horizontal="center"/>
    </xf>
    <xf numFmtId="0" fontId="0" fillId="0" borderId="20" xfId="121" applyFont="1" applyFill="1" applyBorder="1" applyAlignment="1">
      <alignment horizontal="center" vertical="center" wrapText="1"/>
      <protection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4" fillId="0" borderId="23" xfId="83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20" xfId="148" applyFont="1" applyFill="1" applyBorder="1" applyAlignment="1">
      <alignment horizontal="center" vertical="center"/>
      <protection/>
    </xf>
    <xf numFmtId="4" fontId="4" fillId="0" borderId="40" xfId="121" applyNumberFormat="1" applyFont="1" applyFill="1" applyBorder="1" applyAlignment="1">
      <alignment horizontal="center" vertical="center"/>
      <protection/>
    </xf>
    <xf numFmtId="3" fontId="4" fillId="0" borderId="55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/>
      <protection/>
    </xf>
    <xf numFmtId="0" fontId="4" fillId="0" borderId="65" xfId="0" applyFont="1" applyFill="1" applyBorder="1" applyAlignment="1">
      <alignment horizontal="center" vertical="center" wrapText="1"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0" fillId="44" borderId="20" xfId="138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4" fontId="0" fillId="0" borderId="0" xfId="119" applyNumberFormat="1" applyFont="1" applyAlignment="1">
      <alignment horizontal="center"/>
      <protection/>
    </xf>
    <xf numFmtId="4" fontId="4" fillId="0" borderId="19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/>
    </xf>
    <xf numFmtId="4" fontId="0" fillId="0" borderId="49" xfId="0" applyNumberFormat="1" applyFont="1" applyFill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9" fillId="0" borderId="52" xfId="141" applyFont="1" applyFill="1" applyBorder="1" applyAlignment="1">
      <alignment horizontal="center" vertical="center" wrapText="1"/>
      <protection/>
    </xf>
    <xf numFmtId="4" fontId="4" fillId="0" borderId="52" xfId="141" applyNumberFormat="1" applyFont="1" applyFill="1" applyBorder="1" applyAlignment="1">
      <alignment horizontal="center" vertical="center" wrapText="1"/>
      <protection/>
    </xf>
    <xf numFmtId="4" fontId="0" fillId="0" borderId="2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wrapText="1"/>
    </xf>
    <xf numFmtId="1" fontId="0" fillId="0" borderId="51" xfId="121" applyNumberFormat="1" applyFont="1" applyFill="1" applyBorder="1" applyAlignment="1">
      <alignment horizontal="center" vertical="center" wrapText="1"/>
      <protection/>
    </xf>
    <xf numFmtId="4" fontId="0" fillId="0" borderId="62" xfId="121" applyNumberFormat="1" applyFont="1" applyFill="1" applyBorder="1" applyAlignment="1">
      <alignment horizontal="center" vertical="center" wrapText="1"/>
      <protection/>
    </xf>
    <xf numFmtId="1" fontId="0" fillId="0" borderId="55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4" fontId="0" fillId="0" borderId="52" xfId="126" applyNumberFormat="1" applyFont="1" applyFill="1" applyBorder="1" applyAlignment="1">
      <alignment horizontal="center" vertical="center" wrapText="1"/>
      <protection/>
    </xf>
    <xf numFmtId="4" fontId="4" fillId="0" borderId="66" xfId="141" applyNumberFormat="1" applyFont="1" applyFill="1" applyBorder="1" applyAlignment="1">
      <alignment horizontal="center" vertical="center" wrapText="1"/>
      <protection/>
    </xf>
    <xf numFmtId="4" fontId="4" fillId="0" borderId="50" xfId="141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Border="1">
      <alignment/>
      <protection/>
    </xf>
    <xf numFmtId="4" fontId="51" fillId="0" borderId="0" xfId="119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left" wrapText="1"/>
    </xf>
    <xf numFmtId="4" fontId="4" fillId="0" borderId="41" xfId="141" applyNumberFormat="1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wrapText="1"/>
    </xf>
    <xf numFmtId="3" fontId="0" fillId="0" borderId="48" xfId="121" applyNumberFormat="1" applyFont="1" applyFill="1" applyBorder="1" applyAlignment="1">
      <alignment horizontal="center" vertical="center" wrapText="1"/>
      <protection/>
    </xf>
    <xf numFmtId="0" fontId="0" fillId="0" borderId="24" xfId="121" applyFont="1" applyFill="1" applyBorder="1" applyAlignment="1">
      <alignment horizontal="center" vertical="center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38" xfId="124" applyNumberFormat="1" applyFont="1" applyFill="1" applyBorder="1" applyAlignment="1">
      <alignment horizontal="center" vertical="center" wrapText="1"/>
      <protection/>
    </xf>
    <xf numFmtId="1" fontId="4" fillId="0" borderId="47" xfId="121" applyNumberFormat="1" applyFont="1" applyFill="1" applyBorder="1" applyAlignment="1">
      <alignment horizontal="center" vertical="center" wrapText="1"/>
      <protection/>
    </xf>
    <xf numFmtId="4" fontId="30" fillId="0" borderId="33" xfId="126" applyNumberFormat="1" applyFont="1" applyFill="1" applyBorder="1" applyAlignment="1">
      <alignment horizontal="center" vertical="center" wrapText="1"/>
      <protection/>
    </xf>
    <xf numFmtId="4" fontId="4" fillId="0" borderId="38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50" fillId="0" borderId="24" xfId="14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23" xfId="14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4" fillId="0" borderId="62" xfId="0" applyNumberFormat="1" applyFont="1" applyFill="1" applyBorder="1" applyAlignment="1">
      <alignment horizontal="center"/>
    </xf>
    <xf numFmtId="4" fontId="0" fillId="0" borderId="65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72" xfId="0" applyFont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" fontId="4" fillId="0" borderId="74" xfId="0" applyNumberFormat="1" applyFont="1" applyFill="1" applyBorder="1" applyAlignment="1">
      <alignment horizontal="center" vertical="center" wrapText="1"/>
    </xf>
    <xf numFmtId="4" fontId="4" fillId="0" borderId="75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4" fontId="4" fillId="0" borderId="49" xfId="0" applyNumberFormat="1" applyFont="1" applyFill="1" applyBorder="1" applyAlignment="1">
      <alignment horizont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8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83" applyNumberFormat="1" applyFont="1" applyFill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4" fontId="0" fillId="0" borderId="0" xfId="147" applyNumberFormat="1" applyFont="1" applyFill="1">
      <alignment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0" xfId="141" applyFont="1" applyFill="1" applyAlignment="1">
      <alignment horizontal="center" vertic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/>
      <protection/>
    </xf>
    <xf numFmtId="4" fontId="0" fillId="0" borderId="0" xfId="121" applyNumberFormat="1" applyFont="1" applyFill="1" applyAlignment="1">
      <alignment horizontal="center" vertical="center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0" fillId="0" borderId="52" xfId="121" applyNumberFormat="1" applyFont="1" applyFill="1" applyBorder="1" applyAlignment="1">
      <alignment horizontal="left" vertical="center" wrapText="1"/>
      <protection/>
    </xf>
    <xf numFmtId="1" fontId="0" fillId="0" borderId="36" xfId="121" applyNumberFormat="1" applyFont="1" applyFill="1" applyBorder="1" applyAlignment="1">
      <alignment horizontal="center" wrapText="1"/>
      <protection/>
    </xf>
    <xf numFmtId="4" fontId="0" fillId="0" borderId="23" xfId="121" applyNumberFormat="1" applyFont="1" applyFill="1" applyBorder="1" applyAlignment="1">
      <alignment horizontal="center" wrapText="1"/>
      <protection/>
    </xf>
    <xf numFmtId="4" fontId="4" fillId="44" borderId="38" xfId="0" applyNumberFormat="1" applyFont="1" applyFill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4" fillId="45" borderId="20" xfId="145" applyFont="1" applyFill="1" applyBorder="1" applyAlignment="1">
      <alignment horizontal="left" vertical="center" wrapText="1"/>
      <protection/>
    </xf>
    <xf numFmtId="4" fontId="4" fillId="0" borderId="25" xfId="142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4" fontId="0" fillId="0" borderId="77" xfId="148" applyNumberFormat="1" applyFont="1" applyFill="1" applyBorder="1" applyAlignment="1">
      <alignment horizontal="left" vertical="center" wrapText="1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0" fillId="0" borderId="24" xfId="0" applyNumberFormat="1" applyBorder="1" applyAlignment="1">
      <alignment horizontal="center"/>
    </xf>
    <xf numFmtId="0" fontId="4" fillId="0" borderId="26" xfId="142" applyFont="1" applyFill="1" applyBorder="1" applyAlignment="1">
      <alignment horizontal="center" vertical="center" wrapText="1"/>
      <protection/>
    </xf>
    <xf numFmtId="0" fontId="4" fillId="0" borderId="23" xfId="142" applyFont="1" applyFill="1" applyBorder="1" applyAlignment="1">
      <alignment horizontal="center" vertical="center" wrapText="1"/>
      <protection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4" fillId="0" borderId="19" xfId="83" applyFont="1" applyFill="1" applyBorder="1" applyAlignment="1">
      <alignment horizontal="center" wrapText="1"/>
      <protection/>
    </xf>
    <xf numFmtId="4" fontId="0" fillId="0" borderId="78" xfId="0" applyNumberFormat="1" applyBorder="1" applyAlignment="1">
      <alignment horizontal="center"/>
    </xf>
    <xf numFmtId="49" fontId="4" fillId="0" borderId="29" xfId="121" applyNumberFormat="1" applyFont="1" applyFill="1" applyBorder="1" applyAlignment="1">
      <alignment horizontal="center" vertical="center" wrapText="1"/>
      <protection/>
    </xf>
    <xf numFmtId="0" fontId="4" fillId="0" borderId="29" xfId="83" applyFont="1" applyFill="1" applyBorder="1" applyAlignment="1">
      <alignment horizontal="center" vertical="center" wrapText="1"/>
      <protection/>
    </xf>
    <xf numFmtId="0" fontId="4" fillId="0" borderId="6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" fontId="0" fillId="0" borderId="36" xfId="141" applyNumberFormat="1" applyFont="1" applyFill="1" applyBorder="1" applyAlignment="1">
      <alignment horizontal="center" vertical="center" wrapText="1"/>
      <protection/>
    </xf>
    <xf numFmtId="4" fontId="0" fillId="44" borderId="29" xfId="141" applyNumberFormat="1" applyFont="1" applyFill="1" applyBorder="1" applyAlignment="1">
      <alignment horizontal="center" vertical="center" wrapText="1"/>
      <protection/>
    </xf>
    <xf numFmtId="49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83" applyNumberFormat="1" applyFont="1" applyFill="1" applyBorder="1" applyAlignment="1">
      <alignment horizontal="left" wrapText="1"/>
      <protection/>
    </xf>
    <xf numFmtId="0" fontId="4" fillId="0" borderId="19" xfId="120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0" fontId="0" fillId="0" borderId="26" xfId="120" applyFont="1" applyFill="1" applyBorder="1" applyAlignment="1">
      <alignment horizontal="center" vertical="center" wrapText="1"/>
      <protection/>
    </xf>
    <xf numFmtId="4" fontId="0" fillId="0" borderId="23" xfId="83" applyNumberFormat="1" applyFont="1" applyFill="1" applyBorder="1" applyAlignment="1">
      <alignment horizontal="left" vertical="center" wrapText="1"/>
      <protection/>
    </xf>
    <xf numFmtId="4" fontId="0" fillId="0" borderId="23" xfId="120" applyNumberFormat="1" applyFont="1" applyFill="1" applyBorder="1" applyAlignment="1">
      <alignment horizontal="center" vertical="center"/>
      <protection/>
    </xf>
    <xf numFmtId="0" fontId="4" fillId="0" borderId="20" xfId="119" applyFont="1" applyFill="1" applyBorder="1" applyAlignment="1">
      <alignment horizontal="center" vertical="center" wrapText="1"/>
      <protection/>
    </xf>
    <xf numFmtId="4" fontId="4" fillId="0" borderId="44" xfId="141" applyNumberFormat="1" applyFont="1" applyFill="1" applyBorder="1" applyAlignment="1">
      <alignment horizontal="center" vertical="center" wrapText="1"/>
      <protection/>
    </xf>
    <xf numFmtId="4" fontId="4" fillId="0" borderId="39" xfId="141" applyNumberFormat="1" applyFont="1" applyFill="1" applyBorder="1" applyAlignment="1">
      <alignment horizontal="center" vertical="center" wrapText="1"/>
      <protection/>
    </xf>
    <xf numFmtId="4" fontId="4" fillId="2" borderId="62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center"/>
    </xf>
    <xf numFmtId="4" fontId="0" fillId="0" borderId="79" xfId="0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/>
    </xf>
    <xf numFmtId="4" fontId="4" fillId="0" borderId="50" xfId="0" applyNumberFormat="1" applyFont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80" xfId="0" applyNumberFormat="1" applyFont="1" applyFill="1" applyBorder="1" applyAlignment="1">
      <alignment horizontal="center"/>
    </xf>
    <xf numFmtId="4" fontId="0" fillId="0" borderId="28" xfId="121" applyNumberFormat="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4" fillId="0" borderId="20" xfId="121" applyFont="1" applyBorder="1" applyAlignment="1">
      <alignment horizontal="center" vertical="center" wrapText="1"/>
      <protection/>
    </xf>
    <xf numFmtId="4" fontId="4" fillId="44" borderId="38" xfId="121" applyNumberFormat="1" applyFont="1" applyFill="1" applyBorder="1" applyAlignment="1">
      <alignment horizontal="center" vertical="center"/>
      <protection/>
    </xf>
    <xf numFmtId="4" fontId="25" fillId="44" borderId="38" xfId="121" applyNumberFormat="1" applyFont="1" applyFill="1" applyBorder="1" applyAlignment="1">
      <alignment horizontal="center" vertical="center"/>
      <protection/>
    </xf>
    <xf numFmtId="4" fontId="0" fillId="0" borderId="39" xfId="141" applyNumberFormat="1" applyFont="1" applyFill="1" applyBorder="1" applyAlignment="1">
      <alignment horizontal="center" vertical="center" wrapText="1"/>
      <protection/>
    </xf>
    <xf numFmtId="4" fontId="0" fillId="0" borderId="40" xfId="141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4" fillId="46" borderId="38" xfId="0" applyNumberFormat="1" applyFont="1" applyFill="1" applyBorder="1" applyAlignment="1">
      <alignment horizontal="center"/>
    </xf>
    <xf numFmtId="0" fontId="4" fillId="0" borderId="43" xfId="142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24" xfId="124" applyNumberFormat="1" applyFont="1" applyFill="1" applyBorder="1" applyAlignment="1">
      <alignment horizontal="center" vertical="center" wrapText="1"/>
      <protection/>
    </xf>
    <xf numFmtId="0" fontId="4" fillId="0" borderId="69" xfId="0" applyFont="1" applyFill="1" applyBorder="1" applyAlignment="1">
      <alignment horizontal="center" vertical="center" wrapText="1"/>
    </xf>
    <xf numFmtId="4" fontId="4" fillId="47" borderId="20" xfId="126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Border="1" applyAlignment="1">
      <alignment horizontal="center"/>
    </xf>
    <xf numFmtId="0" fontId="4" fillId="47" borderId="23" xfId="142" applyFont="1" applyFill="1" applyBorder="1" applyAlignment="1">
      <alignment horizontal="center" vertical="center" wrapText="1"/>
      <protection/>
    </xf>
    <xf numFmtId="4" fontId="4" fillId="44" borderId="23" xfId="148" applyNumberFormat="1" applyFont="1" applyFill="1" applyBorder="1" applyAlignment="1">
      <alignment horizontal="center" vertical="center" wrapText="1"/>
      <protection/>
    </xf>
    <xf numFmtId="4" fontId="4" fillId="0" borderId="34" xfId="14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Border="1" applyAlignment="1">
      <alignment horizontal="center" vertical="center" wrapText="1"/>
      <protection/>
    </xf>
    <xf numFmtId="4" fontId="0" fillId="0" borderId="35" xfId="141" applyNumberFormat="1" applyFont="1" applyBorder="1" applyAlignment="1">
      <alignment horizontal="center" vertical="center" wrapText="1"/>
      <protection/>
    </xf>
    <xf numFmtId="4" fontId="4" fillId="0" borderId="35" xfId="141" applyNumberFormat="1" applyFont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25" fillId="0" borderId="44" xfId="121" applyNumberFormat="1" applyFont="1" applyFill="1" applyBorder="1" applyAlignment="1">
      <alignment horizontal="center" vertical="center" wrapText="1"/>
      <protection/>
    </xf>
    <xf numFmtId="4" fontId="25" fillId="0" borderId="33" xfId="121" applyNumberFormat="1" applyFont="1" applyFill="1" applyBorder="1" applyAlignment="1">
      <alignment horizontal="center" vertical="center" wrapText="1"/>
      <protection/>
    </xf>
    <xf numFmtId="4" fontId="4" fillId="44" borderId="28" xfId="121" applyNumberFormat="1" applyFont="1" applyFill="1" applyBorder="1" applyAlignment="1">
      <alignment horizontal="center" vertical="center"/>
      <protection/>
    </xf>
    <xf numFmtId="4" fontId="25" fillId="44" borderId="28" xfId="121" applyNumberFormat="1" applyFont="1" applyFill="1" applyBorder="1" applyAlignment="1">
      <alignment horizontal="center" vertical="center"/>
      <protection/>
    </xf>
    <xf numFmtId="4" fontId="25" fillId="0" borderId="28" xfId="121" applyNumberFormat="1" applyFont="1" applyFill="1" applyBorder="1" applyAlignment="1">
      <alignment horizontal="center" vertical="center"/>
      <protection/>
    </xf>
    <xf numFmtId="4" fontId="25" fillId="0" borderId="27" xfId="121" applyNumberFormat="1" applyFont="1" applyFill="1" applyBorder="1" applyAlignment="1">
      <alignment horizontal="center" vertical="center" wrapText="1"/>
      <protection/>
    </xf>
    <xf numFmtId="0" fontId="0" fillId="0" borderId="81" xfId="0" applyFont="1" applyFill="1" applyBorder="1" applyAlignment="1">
      <alignment horizontal="center" vertical="center" wrapText="1"/>
    </xf>
    <xf numFmtId="4" fontId="0" fillId="0" borderId="23" xfId="124" applyNumberFormat="1" applyFont="1" applyFill="1" applyBorder="1" applyAlignment="1">
      <alignment horizontal="center" wrapText="1"/>
      <protection/>
    </xf>
    <xf numFmtId="4" fontId="50" fillId="0" borderId="24" xfId="126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1" fontId="0" fillId="0" borderId="37" xfId="141" applyNumberFormat="1" applyFont="1" applyFill="1" applyBorder="1" applyAlignment="1">
      <alignment horizontal="center" vertical="center" wrapText="1"/>
      <protection/>
    </xf>
    <xf numFmtId="4" fontId="0" fillId="0" borderId="19" xfId="141" applyNumberFormat="1" applyFont="1" applyFill="1" applyBorder="1" applyAlignment="1">
      <alignment horizontal="center" vertical="center" wrapText="1"/>
      <protection/>
    </xf>
    <xf numFmtId="4" fontId="0" fillId="44" borderId="19" xfId="141" applyNumberFormat="1" applyFont="1" applyFill="1" applyBorder="1" applyAlignment="1">
      <alignment horizontal="center" vertical="center" wrapText="1"/>
      <protection/>
    </xf>
    <xf numFmtId="4" fontId="0" fillId="0" borderId="38" xfId="141" applyNumberFormat="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4" fontId="4" fillId="44" borderId="25" xfId="141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41" xfId="0" applyNumberFormat="1" applyBorder="1" applyAlignment="1">
      <alignment horizontal="center"/>
    </xf>
    <xf numFmtId="0" fontId="4" fillId="44" borderId="20" xfId="142" applyFont="1" applyFill="1" applyBorder="1" applyAlignment="1">
      <alignment horizontal="center" vertical="center" wrapText="1"/>
      <protection/>
    </xf>
    <xf numFmtId="4" fontId="4" fillId="44" borderId="20" xfId="126" applyNumberFormat="1" applyFont="1" applyFill="1" applyBorder="1" applyAlignment="1">
      <alignment horizontal="center" vertical="center" wrapText="1"/>
      <protection/>
    </xf>
    <xf numFmtId="0" fontId="4" fillId="44" borderId="19" xfId="83" applyFont="1" applyFill="1" applyBorder="1" applyAlignment="1">
      <alignment horizontal="center" wrapText="1"/>
      <protection/>
    </xf>
    <xf numFmtId="0" fontId="4" fillId="44" borderId="23" xfId="142" applyFont="1" applyFill="1" applyBorder="1" applyAlignment="1">
      <alignment horizontal="center" vertical="center" wrapText="1"/>
      <protection/>
    </xf>
    <xf numFmtId="4" fontId="4" fillId="44" borderId="19" xfId="0" applyNumberFormat="1" applyFont="1" applyFill="1" applyBorder="1" applyAlignment="1">
      <alignment horizontal="center"/>
    </xf>
    <xf numFmtId="0" fontId="4" fillId="47" borderId="24" xfId="142" applyFont="1" applyFill="1" applyBorder="1" applyAlignment="1">
      <alignment horizontal="center" vertical="center" wrapText="1"/>
      <protection/>
    </xf>
    <xf numFmtId="4" fontId="4" fillId="0" borderId="46" xfId="141" applyNumberFormat="1" applyFont="1" applyFill="1" applyBorder="1" applyAlignment="1">
      <alignment horizontal="center" vertical="center" wrapText="1"/>
      <protection/>
    </xf>
    <xf numFmtId="4" fontId="0" fillId="0" borderId="79" xfId="121" applyNumberFormat="1" applyFont="1" applyFill="1" applyBorder="1" applyAlignment="1">
      <alignment horizontal="center" vertical="center"/>
      <protection/>
    </xf>
    <xf numFmtId="4" fontId="0" fillId="0" borderId="19" xfId="121" applyNumberFormat="1" applyFont="1" applyFill="1" applyBorder="1" applyAlignment="1">
      <alignment horizontal="center" vertical="center"/>
      <protection/>
    </xf>
    <xf numFmtId="4" fontId="0" fillId="0" borderId="28" xfId="121" applyNumberFormat="1" applyFont="1" applyFill="1" applyBorder="1" applyAlignment="1">
      <alignment horizontal="center" vertical="center"/>
      <protection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9" fillId="0" borderId="25" xfId="141" applyFont="1" applyFill="1" applyBorder="1" applyAlignment="1">
      <alignment horizontal="center" vertical="center" wrapText="1"/>
      <protection/>
    </xf>
    <xf numFmtId="4" fontId="4" fillId="0" borderId="32" xfId="141" applyNumberFormat="1" applyFont="1" applyFill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 wrapText="1"/>
    </xf>
    <xf numFmtId="4" fontId="4" fillId="0" borderId="82" xfId="121" applyNumberFormat="1" applyFont="1" applyFill="1" applyBorder="1" applyAlignment="1">
      <alignment horizontal="center" vertical="center" wrapText="1"/>
      <protection/>
    </xf>
    <xf numFmtId="4" fontId="4" fillId="0" borderId="79" xfId="121" applyNumberFormat="1" applyFont="1" applyFill="1" applyBorder="1" applyAlignment="1">
      <alignment horizontal="center" vertical="center" wrapText="1"/>
      <protection/>
    </xf>
    <xf numFmtId="4" fontId="4" fillId="2" borderId="32" xfId="121" applyNumberFormat="1" applyFont="1" applyFill="1" applyBorder="1" applyAlignment="1">
      <alignment horizontal="center" vertical="center" wrapText="1"/>
      <protection/>
    </xf>
    <xf numFmtId="4" fontId="0" fillId="0" borderId="79" xfId="121" applyNumberFormat="1" applyFont="1" applyFill="1" applyBorder="1" applyAlignment="1">
      <alignment horizontal="center" vertical="center" wrapText="1"/>
      <protection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0" borderId="46" xfId="121" applyNumberFormat="1" applyFont="1" applyFill="1" applyBorder="1" applyAlignment="1">
      <alignment horizontal="center" vertical="center" wrapText="1"/>
      <protection/>
    </xf>
    <xf numFmtId="4" fontId="4" fillId="0" borderId="35" xfId="121" applyNumberFormat="1" applyFont="1" applyFill="1" applyBorder="1" applyAlignment="1">
      <alignment horizontal="center" vertical="center"/>
      <protection/>
    </xf>
    <xf numFmtId="4" fontId="0" fillId="0" borderId="83" xfId="126" applyNumberFormat="1" applyFont="1" applyFill="1" applyBorder="1" applyAlignment="1">
      <alignment horizontal="left" vertical="center" wrapText="1"/>
      <protection/>
    </xf>
    <xf numFmtId="4" fontId="0" fillId="0" borderId="77" xfId="126" applyNumberFormat="1" applyFont="1" applyFill="1" applyBorder="1" applyAlignment="1">
      <alignment horizontal="left" vertical="center" wrapText="1"/>
      <protection/>
    </xf>
    <xf numFmtId="4" fontId="0" fillId="0" borderId="77" xfId="83" applyNumberFormat="1" applyFont="1" applyFill="1" applyBorder="1" applyAlignment="1">
      <alignment horizontal="left" vertical="center" wrapText="1"/>
      <protection/>
    </xf>
    <xf numFmtId="4" fontId="0" fillId="0" borderId="84" xfId="148" applyNumberFormat="1" applyFont="1" applyFill="1" applyBorder="1" applyAlignment="1">
      <alignment horizontal="left" vertical="center" wrapText="1"/>
      <protection/>
    </xf>
    <xf numFmtId="2" fontId="4" fillId="0" borderId="6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85" xfId="0" applyNumberFormat="1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left" wrapText="1"/>
    </xf>
    <xf numFmtId="4" fontId="4" fillId="0" borderId="64" xfId="0" applyNumberFormat="1" applyFont="1" applyFill="1" applyBorder="1" applyAlignment="1">
      <alignment horizontal="center"/>
    </xf>
    <xf numFmtId="4" fontId="4" fillId="0" borderId="60" xfId="0" applyNumberFormat="1" applyFont="1" applyFill="1" applyBorder="1" applyAlignment="1">
      <alignment horizontal="center" wrapText="1"/>
    </xf>
    <xf numFmtId="4" fontId="4" fillId="0" borderId="59" xfId="0" applyNumberFormat="1" applyFont="1" applyFill="1" applyBorder="1" applyAlignment="1">
      <alignment horizontal="center" wrapText="1"/>
    </xf>
    <xf numFmtId="0" fontId="4" fillId="0" borderId="23" xfId="83" applyFont="1" applyFill="1" applyBorder="1" applyAlignment="1">
      <alignment horizontal="center" vertical="center" wrapText="1"/>
      <protection/>
    </xf>
    <xf numFmtId="1" fontId="4" fillId="0" borderId="43" xfId="141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4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1" xfId="141" applyNumberFormat="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2" xfId="14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49" fontId="4" fillId="0" borderId="23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2" xfId="14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85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85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86" xfId="126" applyNumberFormat="1" applyFont="1" applyFill="1" applyBorder="1" applyAlignment="1">
      <alignment horizontal="center" vertical="center" wrapText="1"/>
      <protection/>
    </xf>
    <xf numFmtId="4" fontId="4" fillId="0" borderId="60" xfId="126" applyNumberFormat="1" applyFont="1" applyFill="1" applyBorder="1" applyAlignment="1">
      <alignment horizontal="center" vertical="center" wrapText="1"/>
      <protection/>
    </xf>
    <xf numFmtId="4" fontId="4" fillId="0" borderId="24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4" fillId="0" borderId="19" xfId="126" applyNumberFormat="1" applyFont="1" applyFill="1" applyBorder="1" applyAlignment="1">
      <alignment horizontal="center" vertical="center" wrapText="1"/>
      <protection/>
    </xf>
    <xf numFmtId="4" fontId="4" fillId="0" borderId="23" xfId="126" applyNumberFormat="1" applyFont="1" applyFill="1" applyBorder="1" applyAlignment="1">
      <alignment horizontal="center" vertical="center" wrapText="1"/>
      <protection/>
    </xf>
    <xf numFmtId="4" fontId="4" fillId="0" borderId="26" xfId="126" applyNumberFormat="1" applyFont="1" applyFill="1" applyBorder="1" applyAlignment="1">
      <alignment horizontal="center" vertical="center" wrapText="1"/>
      <protection/>
    </xf>
    <xf numFmtId="4" fontId="4" fillId="0" borderId="21" xfId="126" applyNumberFormat="1" applyFont="1" applyFill="1" applyBorder="1" applyAlignment="1">
      <alignment horizontal="center" vertical="center" wrapText="1"/>
      <protection/>
    </xf>
    <xf numFmtId="4" fontId="4" fillId="0" borderId="22" xfId="126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30" fillId="0" borderId="26" xfId="126" applyNumberFormat="1" applyFont="1" applyFill="1" applyBorder="1" applyAlignment="1">
      <alignment horizontal="center" vertical="center" wrapText="1"/>
      <protection/>
    </xf>
    <xf numFmtId="4" fontId="30" fillId="0" borderId="21" xfId="126" applyNumberFormat="1" applyFont="1" applyFill="1" applyBorder="1" applyAlignment="1">
      <alignment horizontal="center" vertical="center" wrapText="1"/>
      <protection/>
    </xf>
    <xf numFmtId="4" fontId="30" fillId="0" borderId="22" xfId="126" applyNumberFormat="1" applyFont="1" applyFill="1" applyBorder="1" applyAlignment="1">
      <alignment horizontal="center" vertical="center" wrapText="1"/>
      <protection/>
    </xf>
    <xf numFmtId="4" fontId="4" fillId="0" borderId="52" xfId="126" applyNumberFormat="1" applyFont="1" applyFill="1" applyBorder="1" applyAlignment="1">
      <alignment horizontal="center" vertical="center" wrapText="1"/>
      <protection/>
    </xf>
    <xf numFmtId="4" fontId="4" fillId="0" borderId="43" xfId="126" applyNumberFormat="1" applyFont="1" applyFill="1" applyBorder="1" applyAlignment="1">
      <alignment horizontal="center" vertical="center" wrapText="1"/>
      <protection/>
    </xf>
    <xf numFmtId="4" fontId="4" fillId="0" borderId="51" xfId="126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43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0" xfId="83" applyFont="1" applyFill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52" xfId="0" applyNumberFormat="1" applyFont="1" applyFill="1" applyBorder="1" applyAlignment="1">
      <alignment horizontal="left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51" xfId="12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213" fontId="4" fillId="0" borderId="48" xfId="146" applyNumberFormat="1" applyFont="1" applyFill="1" applyBorder="1" applyAlignment="1">
      <alignment horizontal="center" vertical="center" wrapText="1"/>
      <protection/>
    </xf>
    <xf numFmtId="213" fontId="4" fillId="0" borderId="49" xfId="146" applyNumberFormat="1" applyFont="1" applyFill="1" applyBorder="1" applyAlignment="1">
      <alignment horizontal="center" vertical="center" wrapText="1"/>
      <protection/>
    </xf>
    <xf numFmtId="213" fontId="4" fillId="0" borderId="37" xfId="146" applyNumberFormat="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0" fontId="4" fillId="0" borderId="45" xfId="121" applyFont="1" applyFill="1" applyBorder="1" applyAlignment="1">
      <alignment horizontal="center" vertical="center" wrapText="1"/>
      <protection/>
    </xf>
    <xf numFmtId="0" fontId="4" fillId="0" borderId="55" xfId="12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213" fontId="4" fillId="0" borderId="36" xfId="146" applyNumberFormat="1" applyFont="1" applyFill="1" applyBorder="1" applyAlignment="1">
      <alignment horizontal="center" vertical="center" wrapText="1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48" xfId="121" applyNumberFormat="1" applyFont="1" applyFill="1" applyBorder="1" applyAlignment="1">
      <alignment horizontal="center" vertical="center" wrapText="1"/>
      <protection/>
    </xf>
    <xf numFmtId="4" fontId="4" fillId="0" borderId="45" xfId="121" applyNumberFormat="1" applyFont="1" applyFill="1" applyBorder="1" applyAlignment="1">
      <alignment horizontal="center" vertical="center" wrapText="1"/>
      <protection/>
    </xf>
    <xf numFmtId="4" fontId="4" fillId="0" borderId="55" xfId="121" applyNumberFormat="1" applyFont="1" applyFill="1" applyBorder="1" applyAlignment="1">
      <alignment horizontal="center" vertical="center" wrapText="1"/>
      <protection/>
    </xf>
    <xf numFmtId="4" fontId="4" fillId="0" borderId="37" xfId="121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wrapText="1"/>
    </xf>
    <xf numFmtId="0" fontId="4" fillId="0" borderId="70" xfId="0" applyFont="1" applyFill="1" applyBorder="1" applyAlignment="1">
      <alignment wrapText="1"/>
    </xf>
    <xf numFmtId="4" fontId="4" fillId="0" borderId="61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wrapText="1"/>
    </xf>
    <xf numFmtId="0" fontId="0" fillId="0" borderId="7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147" applyFont="1" applyFill="1" applyAlignment="1">
      <alignment horizontal="center"/>
      <protection/>
    </xf>
    <xf numFmtId="0" fontId="4" fillId="0" borderId="0" xfId="121" applyFont="1" applyFill="1" applyAlignment="1">
      <alignment horizontal="center" vertic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4" fillId="0" borderId="24" xfId="142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44" borderId="28" xfId="0" applyNumberFormat="1" applyFont="1" applyFill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0" fillId="0" borderId="79" xfId="0" applyNumberForma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0" fontId="0" fillId="0" borderId="26" xfId="83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83" applyNumberFormat="1" applyFont="1" applyFill="1" applyBorder="1" applyAlignment="1">
      <alignment horizontal="center" vertical="center" wrapText="1"/>
      <protection/>
    </xf>
    <xf numFmtId="4" fontId="24" fillId="0" borderId="21" xfId="83" applyNumberFormat="1" applyFont="1" applyFill="1" applyBorder="1" applyAlignment="1">
      <alignment horizontal="center" vertical="center" wrapText="1"/>
      <protection/>
    </xf>
    <xf numFmtId="4" fontId="24" fillId="0" borderId="51" xfId="83" applyNumberFormat="1" applyFont="1" applyFill="1" applyBorder="1" applyAlignment="1">
      <alignment horizontal="center" vertical="center" wrapText="1"/>
      <protection/>
    </xf>
    <xf numFmtId="4" fontId="50" fillId="0" borderId="19" xfId="126" applyNumberFormat="1" applyFont="1" applyFill="1" applyBorder="1" applyAlignment="1">
      <alignment horizontal="center" vertical="center" wrapText="1"/>
      <protection/>
    </xf>
    <xf numFmtId="4" fontId="4" fillId="0" borderId="40" xfId="147" applyNumberFormat="1" applyFont="1" applyFill="1" applyBorder="1" applyAlignment="1">
      <alignment horizontal="center"/>
      <protection/>
    </xf>
    <xf numFmtId="0" fontId="0" fillId="0" borderId="0" xfId="83" applyFont="1" applyFill="1" applyBorder="1" applyAlignment="1">
      <alignment wrapText="1"/>
      <protection/>
    </xf>
    <xf numFmtId="0" fontId="0" fillId="0" borderId="0" xfId="142" applyFont="1" applyFill="1" applyBorder="1" applyAlignment="1">
      <alignment wrapText="1"/>
      <protection/>
    </xf>
    <xf numFmtId="0" fontId="4" fillId="0" borderId="0" xfId="138" applyFont="1" applyFill="1" applyBorder="1" applyAlignment="1">
      <alignment horizontal="center" vertical="center" wrapText="1"/>
      <protection/>
    </xf>
    <xf numFmtId="0" fontId="0" fillId="0" borderId="0" xfId="138" applyFont="1" applyFill="1" applyBorder="1" applyAlignment="1">
      <alignment horizontal="center" vertical="center"/>
      <protection/>
    </xf>
    <xf numFmtId="0" fontId="0" fillId="44" borderId="0" xfId="138" applyFont="1" applyFill="1" applyBorder="1" applyAlignment="1">
      <alignment horizontal="center" vertical="center"/>
      <protection/>
    </xf>
    <xf numFmtId="0" fontId="0" fillId="0" borderId="0" xfId="138" applyFont="1" applyFill="1" applyBorder="1" applyAlignment="1">
      <alignment horizontal="center" vertical="center"/>
      <protection/>
    </xf>
    <xf numFmtId="0" fontId="4" fillId="0" borderId="0" xfId="138" applyFont="1" applyFill="1" applyBorder="1" applyAlignment="1">
      <alignment horizontal="center" vertical="center"/>
      <protection/>
    </xf>
    <xf numFmtId="0" fontId="52" fillId="0" borderId="0" xfId="138" applyFont="1" applyFill="1" applyBorder="1" applyAlignment="1">
      <alignment horizontal="center" vertical="center"/>
      <protection/>
    </xf>
    <xf numFmtId="4" fontId="4" fillId="0" borderId="0" xfId="138" applyNumberFormat="1" applyFont="1" applyFill="1" applyBorder="1" applyAlignment="1">
      <alignment horizontal="center" vertical="center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83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39" applyFont="1" applyFill="1" applyBorder="1" applyAlignment="1">
      <alignment horizontal="center" vertical="center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4" fontId="0" fillId="0" borderId="35" xfId="120" applyNumberFormat="1" applyFont="1" applyFill="1" applyBorder="1" applyAlignment="1">
      <alignment horizontal="center" vertical="center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0" fontId="25" fillId="0" borderId="20" xfId="119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/>
      <protection/>
    </xf>
    <xf numFmtId="4" fontId="4" fillId="0" borderId="20" xfId="119" applyNumberFormat="1" applyFont="1" applyFill="1" applyBorder="1" applyAlignment="1">
      <alignment horizontal="center"/>
      <protection/>
    </xf>
    <xf numFmtId="0" fontId="0" fillId="0" borderId="0" xfId="83" applyFont="1" applyFill="1" applyAlignment="1">
      <alignment horizontal="center" wrapText="1"/>
      <protection/>
    </xf>
    <xf numFmtId="4" fontId="0" fillId="0" borderId="0" xfId="119" applyNumberFormat="1" applyFont="1" applyFill="1" applyAlignment="1">
      <alignment horizontal="center"/>
      <protection/>
    </xf>
    <xf numFmtId="4" fontId="0" fillId="0" borderId="20" xfId="119" applyNumberFormat="1" applyFont="1" applyFill="1" applyBorder="1" applyAlignment="1">
      <alignment horizontal="center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121" applyNumberFormat="1" applyFont="1" applyFill="1" applyBorder="1" applyAlignment="1">
      <alignment horizontal="left" wrapText="1"/>
      <protection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41" applyFont="1" applyAlignment="1">
      <alignment horizontal="center" wrapText="1"/>
      <protection/>
    </xf>
    <xf numFmtId="0" fontId="4" fillId="0" borderId="0" xfId="141" applyFont="1" applyAlignment="1">
      <alignment horizontal="right" vertical="center" wrapText="1"/>
      <protection/>
    </xf>
    <xf numFmtId="2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/>
    </xf>
    <xf numFmtId="4" fontId="0" fillId="0" borderId="79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0" fontId="4" fillId="0" borderId="0" xfId="124" applyFont="1" applyFill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D10" sqref="D10:I10"/>
    </sheetView>
  </sheetViews>
  <sheetFormatPr defaultColWidth="9.140625" defaultRowHeight="12.75"/>
  <cols>
    <col min="1" max="1" width="5.28125" style="43" customWidth="1"/>
    <col min="2" max="2" width="5.00390625" style="44" customWidth="1"/>
    <col min="3" max="3" width="24.28125" style="43" customWidth="1"/>
    <col min="4" max="4" width="12.57421875" style="284" customWidth="1"/>
    <col min="5" max="5" width="11.7109375" style="284" customWidth="1"/>
    <col min="6" max="6" width="13.7109375" style="284" customWidth="1"/>
    <col min="7" max="7" width="13.57421875" style="284" customWidth="1"/>
    <col min="8" max="8" width="14.140625" style="43" customWidth="1"/>
    <col min="9" max="9" width="17.57421875" style="43" customWidth="1"/>
    <col min="10" max="16384" width="9.140625" style="43" customWidth="1"/>
  </cols>
  <sheetData>
    <row r="2" spans="2:3" ht="12.75">
      <c r="B2" s="9"/>
      <c r="C2" s="29" t="s">
        <v>46</v>
      </c>
    </row>
    <row r="3" ht="12.75">
      <c r="B3" s="9"/>
    </row>
    <row r="4" ht="12.75">
      <c r="C4" s="9"/>
    </row>
    <row r="5" spans="2:9" s="47" customFormat="1" ht="12.75">
      <c r="B5" s="45"/>
      <c r="C5" s="46"/>
      <c r="D5" s="79"/>
      <c r="E5" s="79"/>
      <c r="F5" s="79"/>
      <c r="G5" s="79"/>
      <c r="I5" s="47" t="s">
        <v>301</v>
      </c>
    </row>
    <row r="6" spans="2:9" s="47" customFormat="1" ht="60.75" customHeight="1">
      <c r="B6" s="354" t="s">
        <v>21</v>
      </c>
      <c r="C6" s="352" t="s">
        <v>1</v>
      </c>
      <c r="D6" s="283" t="s">
        <v>252</v>
      </c>
      <c r="E6" s="337" t="s">
        <v>269</v>
      </c>
      <c r="F6" s="337" t="s">
        <v>270</v>
      </c>
      <c r="G6" s="337" t="s">
        <v>278</v>
      </c>
      <c r="H6" s="280" t="s">
        <v>278</v>
      </c>
      <c r="I6" s="280" t="s">
        <v>274</v>
      </c>
    </row>
    <row r="7" spans="2:9" ht="41.25" customHeight="1">
      <c r="B7" s="354">
        <v>1</v>
      </c>
      <c r="C7" s="40" t="s">
        <v>17</v>
      </c>
      <c r="D7" s="282">
        <v>0</v>
      </c>
      <c r="E7" s="282">
        <v>5039.51</v>
      </c>
      <c r="F7" s="282">
        <v>0</v>
      </c>
      <c r="G7" s="282">
        <v>7952.63</v>
      </c>
      <c r="H7" s="282">
        <v>7952.63</v>
      </c>
      <c r="I7" s="282">
        <v>12992.14</v>
      </c>
    </row>
    <row r="8" spans="2:9" s="39" customFormat="1" ht="38.25" customHeight="1">
      <c r="B8" s="354">
        <v>2</v>
      </c>
      <c r="C8" s="40" t="s">
        <v>242</v>
      </c>
      <c r="D8" s="38">
        <v>31453.59</v>
      </c>
      <c r="E8" s="38">
        <v>17643.02</v>
      </c>
      <c r="F8" s="38">
        <v>30916.05</v>
      </c>
      <c r="G8" s="38">
        <v>20530.19</v>
      </c>
      <c r="H8" s="38">
        <v>70946.7</v>
      </c>
      <c r="I8" s="38">
        <v>150959.36</v>
      </c>
    </row>
    <row r="9" spans="2:9" s="39" customFormat="1" ht="36.75" customHeight="1">
      <c r="B9" s="354">
        <v>3</v>
      </c>
      <c r="C9" s="259" t="s">
        <v>241</v>
      </c>
      <c r="D9" s="38">
        <v>0</v>
      </c>
      <c r="E9" s="38">
        <v>19707.2</v>
      </c>
      <c r="F9" s="38">
        <v>8251.3</v>
      </c>
      <c r="G9" s="38">
        <v>416.5100000000002</v>
      </c>
      <c r="H9" s="38">
        <v>0</v>
      </c>
      <c r="I9" s="38">
        <v>27958.5</v>
      </c>
    </row>
    <row r="10" spans="2:9" s="47" customFormat="1" ht="21.75" customHeight="1">
      <c r="B10" s="354"/>
      <c r="C10" s="281" t="s">
        <v>7</v>
      </c>
      <c r="D10" s="283">
        <v>31453.59</v>
      </c>
      <c r="E10" s="283">
        <v>42389.729999999996</v>
      </c>
      <c r="F10" s="283">
        <v>39167.35</v>
      </c>
      <c r="G10" s="283">
        <v>28899.33</v>
      </c>
      <c r="H10" s="283">
        <v>78899.33</v>
      </c>
      <c r="I10" s="283">
        <v>191910</v>
      </c>
    </row>
    <row r="11" spans="2:7" s="47" customFormat="1" ht="12.75">
      <c r="B11" s="48"/>
      <c r="C11" s="49"/>
      <c r="D11" s="79"/>
      <c r="E11" s="79"/>
      <c r="F11" s="79"/>
      <c r="G11" s="79"/>
    </row>
    <row r="12" spans="2:7" s="47" customFormat="1" ht="12.75">
      <c r="B12" s="48"/>
      <c r="C12" s="49"/>
      <c r="D12" s="79"/>
      <c r="E12" s="79"/>
      <c r="F12" s="79"/>
      <c r="G12" s="79"/>
    </row>
    <row r="13" spans="1:7" s="23" customFormat="1" ht="12.75" customHeight="1">
      <c r="A13" s="36"/>
      <c r="C13" s="109"/>
      <c r="D13" s="24"/>
      <c r="E13" s="24"/>
      <c r="F13" s="24"/>
      <c r="G13" s="24"/>
    </row>
    <row r="14" spans="1:7" s="23" customFormat="1" ht="17.25" customHeight="1">
      <c r="A14" s="20"/>
      <c r="B14" s="24"/>
      <c r="D14" s="24"/>
      <c r="E14" s="24"/>
      <c r="F14" s="24"/>
      <c r="G14" s="24"/>
    </row>
    <row r="15" spans="1:7" s="23" customFormat="1" ht="12.75">
      <c r="A15" s="20"/>
      <c r="B15" s="53"/>
      <c r="C15" s="24"/>
      <c r="D15" s="24"/>
      <c r="E15" s="24"/>
      <c r="F15" s="24"/>
      <c r="G15" s="24"/>
    </row>
    <row r="16" spans="1:7" s="23" customFormat="1" ht="12.75">
      <c r="A16" s="14"/>
      <c r="B16" s="53"/>
      <c r="C16" s="21"/>
      <c r="D16" s="24"/>
      <c r="E16" s="24"/>
      <c r="F16" s="24"/>
      <c r="G16" s="24"/>
    </row>
    <row r="17" spans="1:7" s="23" customFormat="1" ht="12.75">
      <c r="A17" s="14"/>
      <c r="B17" s="61"/>
      <c r="C17" s="54"/>
      <c r="D17" s="24"/>
      <c r="E17" s="24"/>
      <c r="F17" s="24"/>
      <c r="G17" s="24"/>
    </row>
    <row r="18" spans="1:7" s="15" customFormat="1" ht="12.75">
      <c r="A18" s="13"/>
      <c r="B18" s="61"/>
      <c r="C18" s="39"/>
      <c r="D18" s="21"/>
      <c r="E18" s="21"/>
      <c r="F18" s="21"/>
      <c r="G18" s="21"/>
    </row>
    <row r="19" spans="1:7" s="51" customFormat="1" ht="12.75">
      <c r="A19" s="23"/>
      <c r="B19" s="61"/>
      <c r="C19" s="61"/>
      <c r="D19" s="54"/>
      <c r="E19" s="54"/>
      <c r="F19" s="54"/>
      <c r="G19" s="54"/>
    </row>
    <row r="20" spans="3:7" s="88" customFormat="1" ht="12.75">
      <c r="C20" s="353"/>
      <c r="D20" s="89"/>
      <c r="E20" s="89"/>
      <c r="F20" s="89"/>
      <c r="G20" s="89"/>
    </row>
    <row r="21" spans="2:7" s="51" customFormat="1" ht="12.75">
      <c r="B21" s="69"/>
      <c r="D21" s="54"/>
      <c r="E21" s="54"/>
      <c r="F21" s="54"/>
      <c r="G21" s="54"/>
    </row>
    <row r="22" spans="4:7" s="61" customFormat="1" ht="12.75">
      <c r="D22" s="62"/>
      <c r="E22" s="62"/>
      <c r="F22" s="62"/>
      <c r="G22" s="62"/>
    </row>
  </sheetData>
  <sheetProtection/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M6" sqref="M6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15.57421875" style="7" customWidth="1"/>
    <col min="4" max="4" width="34.28125" style="8" customWidth="1"/>
    <col min="5" max="5" width="16.421875" style="14" customWidth="1"/>
    <col min="6" max="6" width="17.140625" style="14" customWidth="1"/>
    <col min="7" max="7" width="16.57421875" style="14" customWidth="1"/>
    <col min="8" max="8" width="16.28125" style="14" customWidth="1"/>
    <col min="9" max="9" width="15.57421875" style="14" customWidth="1"/>
    <col min="10" max="16384" width="9.140625" style="7" customWidth="1"/>
  </cols>
  <sheetData>
    <row r="1" ht="12.75">
      <c r="D1" s="7"/>
    </row>
    <row r="2" spans="2:4" ht="12.75">
      <c r="B2" s="7"/>
      <c r="D2" s="14"/>
    </row>
    <row r="3" spans="2:3" ht="12.75">
      <c r="B3" s="116"/>
      <c r="C3" s="41" t="s">
        <v>26</v>
      </c>
    </row>
    <row r="4" ht="15.75" customHeight="1" thickBot="1">
      <c r="I4" s="47" t="s">
        <v>301</v>
      </c>
    </row>
    <row r="5" spans="2:9" ht="75.75" customHeight="1" thickBot="1">
      <c r="B5" s="111" t="s">
        <v>21</v>
      </c>
      <c r="C5" s="110" t="s">
        <v>202</v>
      </c>
      <c r="D5" s="110" t="s">
        <v>1</v>
      </c>
      <c r="E5" s="125" t="s">
        <v>253</v>
      </c>
      <c r="F5" s="125" t="s">
        <v>269</v>
      </c>
      <c r="G5" s="125" t="s">
        <v>270</v>
      </c>
      <c r="H5" s="110" t="s">
        <v>278</v>
      </c>
      <c r="I5" s="692" t="s">
        <v>274</v>
      </c>
    </row>
    <row r="6" spans="2:9" ht="24" customHeight="1">
      <c r="B6" s="106">
        <v>1</v>
      </c>
      <c r="C6" s="759" t="s">
        <v>27</v>
      </c>
      <c r="D6" s="104" t="s">
        <v>73</v>
      </c>
      <c r="E6" s="92">
        <v>18207.58</v>
      </c>
      <c r="F6" s="92">
        <v>8757.61</v>
      </c>
      <c r="G6" s="92">
        <v>26970.31</v>
      </c>
      <c r="H6" s="92">
        <v>53127.09</v>
      </c>
      <c r="I6" s="144">
        <v>107062.59</v>
      </c>
    </row>
    <row r="7" spans="2:9" ht="30" customHeight="1">
      <c r="B7" s="98">
        <v>2</v>
      </c>
      <c r="C7" s="760"/>
      <c r="D7" s="498" t="s">
        <v>75</v>
      </c>
      <c r="E7" s="5">
        <v>5092.57</v>
      </c>
      <c r="F7" s="5">
        <v>17422.4</v>
      </c>
      <c r="G7" s="5">
        <v>17572.76</v>
      </c>
      <c r="H7" s="5">
        <v>25029.680000000004</v>
      </c>
      <c r="I7" s="145">
        <v>65117.41</v>
      </c>
    </row>
    <row r="8" spans="2:9" ht="18.75" customHeight="1">
      <c r="B8" s="98">
        <v>3</v>
      </c>
      <c r="C8" s="760"/>
      <c r="D8" s="341" t="s">
        <v>236</v>
      </c>
      <c r="E8" s="5">
        <v>0</v>
      </c>
      <c r="F8" s="5">
        <v>0</v>
      </c>
      <c r="G8" s="5">
        <v>0</v>
      </c>
      <c r="H8" s="5">
        <v>0</v>
      </c>
      <c r="I8" s="145">
        <v>0</v>
      </c>
    </row>
    <row r="9" spans="2:10" s="8" customFormat="1" ht="13.5" thickBot="1">
      <c r="B9" s="60"/>
      <c r="C9" s="761"/>
      <c r="D9" s="2" t="s">
        <v>7</v>
      </c>
      <c r="E9" s="2">
        <v>23300.15</v>
      </c>
      <c r="F9" s="2">
        <v>26180.010000000002</v>
      </c>
      <c r="G9" s="2">
        <v>44543.07</v>
      </c>
      <c r="H9" s="2">
        <v>78156.77</v>
      </c>
      <c r="I9" s="108">
        <v>172180</v>
      </c>
      <c r="J9" s="56"/>
    </row>
    <row r="10" spans="2:9" ht="19.5" customHeight="1">
      <c r="B10" s="106">
        <v>1</v>
      </c>
      <c r="C10" s="759" t="s">
        <v>28</v>
      </c>
      <c r="D10" s="104" t="s">
        <v>73</v>
      </c>
      <c r="E10" s="92">
        <v>0</v>
      </c>
      <c r="F10" s="92">
        <v>35.97</v>
      </c>
      <c r="G10" s="92">
        <v>172.66</v>
      </c>
      <c r="H10" s="92">
        <v>6.159999999999997</v>
      </c>
      <c r="I10" s="144">
        <v>214.79</v>
      </c>
    </row>
    <row r="11" spans="2:9" ht="25.5">
      <c r="B11" s="98">
        <v>2</v>
      </c>
      <c r="C11" s="760"/>
      <c r="D11" s="5" t="s">
        <v>75</v>
      </c>
      <c r="E11" s="5">
        <v>0</v>
      </c>
      <c r="F11" s="447">
        <v>5000.92</v>
      </c>
      <c r="G11" s="5">
        <v>14322.599999999999</v>
      </c>
      <c r="H11" s="5">
        <v>18320.74</v>
      </c>
      <c r="I11" s="145">
        <v>37644.26</v>
      </c>
    </row>
    <row r="12" spans="2:9" ht="24.75" customHeight="1">
      <c r="B12" s="98">
        <v>3</v>
      </c>
      <c r="C12" s="760"/>
      <c r="D12" s="341" t="s">
        <v>236</v>
      </c>
      <c r="E12" s="5">
        <v>0</v>
      </c>
      <c r="F12" s="5">
        <v>0</v>
      </c>
      <c r="G12" s="5">
        <v>0</v>
      </c>
      <c r="H12" s="5">
        <v>0</v>
      </c>
      <c r="I12" s="145">
        <v>0</v>
      </c>
    </row>
    <row r="13" spans="2:10" s="8" customFormat="1" ht="13.5" thickBot="1">
      <c r="B13" s="60"/>
      <c r="C13" s="761"/>
      <c r="D13" s="2" t="s">
        <v>7</v>
      </c>
      <c r="E13" s="2">
        <v>0</v>
      </c>
      <c r="F13" s="2">
        <v>5036.89</v>
      </c>
      <c r="G13" s="2">
        <v>14495.259999999998</v>
      </c>
      <c r="H13" s="191">
        <v>18326.9</v>
      </c>
      <c r="I13" s="108">
        <v>37859.05</v>
      </c>
      <c r="J13" s="56"/>
    </row>
    <row r="14" spans="2:9" ht="25.5">
      <c r="B14" s="196">
        <v>1</v>
      </c>
      <c r="C14" s="801" t="s">
        <v>29</v>
      </c>
      <c r="D14" s="102" t="s">
        <v>75</v>
      </c>
      <c r="E14" s="102">
        <v>113276.58</v>
      </c>
      <c r="F14" s="102">
        <v>138592.26</v>
      </c>
      <c r="G14" s="102">
        <v>188386.78999999998</v>
      </c>
      <c r="H14" s="102">
        <v>328928.33778435184</v>
      </c>
      <c r="I14" s="690">
        <v>769183.9677843518</v>
      </c>
    </row>
    <row r="15" spans="2:9" ht="28.5" customHeight="1">
      <c r="B15" s="98">
        <v>2</v>
      </c>
      <c r="C15" s="760"/>
      <c r="D15" s="81" t="s">
        <v>68</v>
      </c>
      <c r="E15" s="5">
        <v>0</v>
      </c>
      <c r="F15" s="5">
        <v>3770.79</v>
      </c>
      <c r="G15" s="5">
        <v>14715.03</v>
      </c>
      <c r="H15" s="5">
        <v>322940.21</v>
      </c>
      <c r="I15" s="145">
        <v>341426.03</v>
      </c>
    </row>
    <row r="16" spans="2:9" ht="12.75">
      <c r="B16" s="98">
        <v>3</v>
      </c>
      <c r="C16" s="760"/>
      <c r="D16" s="341" t="s">
        <v>236</v>
      </c>
      <c r="E16" s="5">
        <v>0</v>
      </c>
      <c r="F16" s="5">
        <v>0</v>
      </c>
      <c r="G16" s="5">
        <v>0</v>
      </c>
      <c r="H16" s="5">
        <v>0</v>
      </c>
      <c r="I16" s="145">
        <v>0</v>
      </c>
    </row>
    <row r="17" spans="2:9" s="8" customFormat="1" ht="13.5" thickBot="1">
      <c r="B17" s="60"/>
      <c r="C17" s="761"/>
      <c r="D17" s="2" t="s">
        <v>7</v>
      </c>
      <c r="E17" s="2">
        <f>SUM(E14:E16)</f>
        <v>113276.58</v>
      </c>
      <c r="F17" s="2">
        <f>SUM(F14:F16)</f>
        <v>142363.05000000002</v>
      </c>
      <c r="G17" s="2">
        <f>SUM(G14:G16)</f>
        <v>203101.81999999998</v>
      </c>
      <c r="H17" s="191">
        <v>651868.5477843519</v>
      </c>
      <c r="I17" s="108">
        <v>1110609.997784352</v>
      </c>
    </row>
    <row r="18" spans="2:9" ht="18" customHeight="1" thickBot="1">
      <c r="B18" s="241"/>
      <c r="C18" s="103" t="s">
        <v>7</v>
      </c>
      <c r="D18" s="103"/>
      <c r="E18" s="103">
        <f>E9+E13+E17</f>
        <v>136576.73</v>
      </c>
      <c r="F18" s="103">
        <f>F9+F13+F17</f>
        <v>173579.95</v>
      </c>
      <c r="G18" s="103">
        <f>G9+G13+G17</f>
        <v>262140.14999999997</v>
      </c>
      <c r="H18" s="198">
        <v>748352.2177843519</v>
      </c>
      <c r="I18" s="107">
        <v>1320649.047784352</v>
      </c>
    </row>
    <row r="19" spans="2:9" s="8" customFormat="1" ht="12.75">
      <c r="B19" s="117"/>
      <c r="C19" s="3"/>
      <c r="D19" s="3"/>
      <c r="E19" s="56"/>
      <c r="F19" s="56"/>
      <c r="G19" s="56"/>
      <c r="H19" s="56"/>
      <c r="I19" s="56"/>
    </row>
    <row r="20" spans="1:9" s="51" customFormat="1" ht="12.75">
      <c r="A20" s="23"/>
      <c r="B20" s="61"/>
      <c r="C20" s="61"/>
      <c r="D20" s="61"/>
      <c r="E20" s="54"/>
      <c r="F20" s="54"/>
      <c r="G20" s="54"/>
      <c r="H20" s="54"/>
      <c r="I20" s="54"/>
    </row>
    <row r="21" spans="2:9" s="15" customFormat="1" ht="12.75">
      <c r="B21" s="119"/>
      <c r="C21" s="251"/>
      <c r="D21" s="21"/>
      <c r="E21" s="21"/>
      <c r="F21" s="21"/>
      <c r="G21" s="21"/>
      <c r="H21" s="21"/>
      <c r="I21" s="21"/>
    </row>
    <row r="22" spans="2:9" s="23" customFormat="1" ht="12.75">
      <c r="B22" s="118"/>
      <c r="C22" s="12"/>
      <c r="D22" s="24"/>
      <c r="E22" s="24"/>
      <c r="F22" s="24"/>
      <c r="G22" s="24"/>
      <c r="H22" s="24"/>
      <c r="I22" s="24"/>
    </row>
    <row r="23" spans="2:9" s="15" customFormat="1" ht="12.75">
      <c r="B23" s="119"/>
      <c r="C23" s="12"/>
      <c r="D23" s="21"/>
      <c r="E23" s="21"/>
      <c r="F23" s="21"/>
      <c r="G23" s="21"/>
      <c r="H23" s="21"/>
      <c r="I23" s="21"/>
    </row>
    <row r="24" spans="2:9" s="51" customFormat="1" ht="12.75">
      <c r="B24" s="69"/>
      <c r="D24" s="54"/>
      <c r="E24" s="54"/>
      <c r="F24" s="54"/>
      <c r="G24" s="54"/>
      <c r="H24" s="54"/>
      <c r="I24" s="54"/>
    </row>
    <row r="25" spans="5:9" s="61" customFormat="1" ht="12.75">
      <c r="E25" s="62"/>
      <c r="F25" s="62"/>
      <c r="G25" s="62"/>
      <c r="H25" s="62"/>
      <c r="I25" s="62"/>
    </row>
  </sheetData>
  <sheetProtection selectLockedCells="1" selectUnlockedCells="1"/>
  <mergeCells count="3">
    <mergeCell ref="C6:C9"/>
    <mergeCell ref="C10:C13"/>
    <mergeCell ref="C14:C17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4.00390625" style="18" customWidth="1"/>
    <col min="4" max="4" width="33.7109375" style="18" customWidth="1"/>
    <col min="5" max="5" width="16.140625" style="18" customWidth="1"/>
    <col min="6" max="6" width="15.28125" style="35" customWidth="1"/>
    <col min="7" max="7" width="14.7109375" style="35" customWidth="1"/>
    <col min="8" max="8" width="16.421875" style="18" customWidth="1"/>
    <col min="9" max="9" width="17.28125" style="18" customWidth="1"/>
    <col min="10" max="16384" width="9.140625" style="18" customWidth="1"/>
  </cols>
  <sheetData>
    <row r="1" spans="2:7" s="7" customFormat="1" ht="12.75">
      <c r="B1" s="25"/>
      <c r="F1" s="14"/>
      <c r="G1" s="14"/>
    </row>
    <row r="2" spans="2:7" s="7" customFormat="1" ht="12.75">
      <c r="B2" s="25"/>
      <c r="F2" s="14"/>
      <c r="G2" s="14"/>
    </row>
    <row r="3" spans="2:7" s="7" customFormat="1" ht="18.75" customHeight="1">
      <c r="B3" s="25"/>
      <c r="F3" s="14"/>
      <c r="G3" s="14"/>
    </row>
    <row r="4" spans="4:7" s="4" customFormat="1" ht="12.75">
      <c r="D4" s="14"/>
      <c r="F4" s="286"/>
      <c r="G4" s="286"/>
    </row>
    <row r="5" spans="3:9" ht="29.25" customHeight="1">
      <c r="C5" s="779" t="s">
        <v>208</v>
      </c>
      <c r="D5" s="779"/>
      <c r="E5" s="779"/>
      <c r="F5" s="779"/>
      <c r="G5" s="779"/>
      <c r="H5" s="779"/>
      <c r="I5" s="779"/>
    </row>
    <row r="6" spans="4:9" ht="14.25" customHeight="1" thickBot="1">
      <c r="D6" s="22"/>
      <c r="I6" s="885" t="s">
        <v>301</v>
      </c>
    </row>
    <row r="7" spans="2:9" s="22" customFormat="1" ht="26.25" thickBot="1">
      <c r="B7" s="243" t="s">
        <v>21</v>
      </c>
      <c r="C7" s="242"/>
      <c r="D7" s="103" t="s">
        <v>1</v>
      </c>
      <c r="E7" s="422" t="s">
        <v>253</v>
      </c>
      <c r="F7" s="415" t="s">
        <v>269</v>
      </c>
      <c r="G7" s="415" t="s">
        <v>270</v>
      </c>
      <c r="H7" s="415" t="s">
        <v>278</v>
      </c>
      <c r="I7" s="585" t="s">
        <v>274</v>
      </c>
    </row>
    <row r="8" spans="2:9" s="94" customFormat="1" ht="25.5">
      <c r="B8" s="515">
        <v>1</v>
      </c>
      <c r="C8" s="802" t="s">
        <v>32</v>
      </c>
      <c r="D8" s="102" t="s">
        <v>66</v>
      </c>
      <c r="E8" s="516">
        <v>0</v>
      </c>
      <c r="F8" s="218">
        <v>0</v>
      </c>
      <c r="G8" s="218">
        <v>0</v>
      </c>
      <c r="H8" s="218">
        <v>1838439.38</v>
      </c>
      <c r="I8" s="679">
        <f>H8+G8+F8+E8</f>
        <v>1838439.38</v>
      </c>
    </row>
    <row r="9" spans="2:9" s="94" customFormat="1" ht="25.5">
      <c r="B9" s="270">
        <v>2</v>
      </c>
      <c r="C9" s="763"/>
      <c r="D9" s="5" t="s">
        <v>65</v>
      </c>
      <c r="E9" s="301">
        <v>0</v>
      </c>
      <c r="F9" s="95">
        <v>0</v>
      </c>
      <c r="G9" s="95">
        <v>0</v>
      </c>
      <c r="H9" s="95">
        <v>2655231.9798259456</v>
      </c>
      <c r="I9" s="586">
        <f>H9+G9+F9+E9</f>
        <v>2655231.9798259456</v>
      </c>
    </row>
    <row r="10" spans="2:9" s="94" customFormat="1" ht="25.5">
      <c r="B10" s="270">
        <v>3</v>
      </c>
      <c r="C10" s="763"/>
      <c r="D10" s="266" t="s">
        <v>74</v>
      </c>
      <c r="E10" s="301">
        <v>0</v>
      </c>
      <c r="F10" s="95">
        <v>383462</v>
      </c>
      <c r="G10" s="95">
        <v>289068</v>
      </c>
      <c r="H10" s="95">
        <v>895929.82</v>
      </c>
      <c r="I10" s="586">
        <f>H10+G10+F10+E10</f>
        <v>1568459.8199999998</v>
      </c>
    </row>
    <row r="11" spans="2:9" s="94" customFormat="1" ht="25.5" customHeight="1">
      <c r="B11" s="339">
        <v>4</v>
      </c>
      <c r="C11" s="803"/>
      <c r="D11" s="320" t="s">
        <v>237</v>
      </c>
      <c r="E11" s="301">
        <v>0</v>
      </c>
      <c r="F11" s="95">
        <v>0</v>
      </c>
      <c r="G11" s="95">
        <v>0</v>
      </c>
      <c r="H11" s="95">
        <v>417258.82</v>
      </c>
      <c r="I11" s="586">
        <f>H11+G11+F11+E11</f>
        <v>417258.82</v>
      </c>
    </row>
    <row r="12" spans="2:9" s="96" customFormat="1" ht="13.5" thickBot="1">
      <c r="B12" s="474"/>
      <c r="C12" s="803"/>
      <c r="D12" s="324" t="s">
        <v>7</v>
      </c>
      <c r="E12" s="401">
        <v>0</v>
      </c>
      <c r="F12" s="233">
        <v>383462</v>
      </c>
      <c r="G12" s="233">
        <v>289068</v>
      </c>
      <c r="H12" s="233">
        <v>5806860.000000001</v>
      </c>
      <c r="I12" s="587">
        <f>SUM(I8:I11)</f>
        <v>6479389.999825945</v>
      </c>
    </row>
    <row r="13" spans="2:9" s="94" customFormat="1" ht="25.5">
      <c r="B13" s="269">
        <v>1</v>
      </c>
      <c r="C13" s="762" t="s">
        <v>234</v>
      </c>
      <c r="D13" s="92" t="s">
        <v>66</v>
      </c>
      <c r="E13" s="389">
        <v>0</v>
      </c>
      <c r="F13" s="218">
        <v>0</v>
      </c>
      <c r="G13" s="218">
        <v>0</v>
      </c>
      <c r="H13" s="218">
        <v>97557.76999999999</v>
      </c>
      <c r="I13" s="679">
        <f>H13+G13+F13+E13</f>
        <v>97557.76999999999</v>
      </c>
    </row>
    <row r="14" spans="2:9" s="94" customFormat="1" ht="25.5">
      <c r="B14" s="270">
        <v>2</v>
      </c>
      <c r="C14" s="763"/>
      <c r="D14" s="5" t="s">
        <v>65</v>
      </c>
      <c r="E14" s="301">
        <v>0</v>
      </c>
      <c r="F14" s="95">
        <v>0</v>
      </c>
      <c r="G14" s="95">
        <v>0</v>
      </c>
      <c r="H14" s="95">
        <v>24440.64</v>
      </c>
      <c r="I14" s="586">
        <f>H14+G14+F14+E14</f>
        <v>24440.64</v>
      </c>
    </row>
    <row r="15" spans="2:9" s="94" customFormat="1" ht="25.5">
      <c r="B15" s="339">
        <v>3</v>
      </c>
      <c r="C15" s="803"/>
      <c r="D15" s="5" t="s">
        <v>74</v>
      </c>
      <c r="E15" s="301">
        <v>0</v>
      </c>
      <c r="F15" s="95">
        <v>0</v>
      </c>
      <c r="G15" s="95">
        <v>0</v>
      </c>
      <c r="H15" s="95">
        <v>27831.59</v>
      </c>
      <c r="I15" s="586">
        <f>H15+G15+F15+E15</f>
        <v>27831.59</v>
      </c>
    </row>
    <row r="16" spans="2:9" s="96" customFormat="1" ht="13.5" thickBot="1">
      <c r="B16" s="271"/>
      <c r="C16" s="764"/>
      <c r="D16" s="2" t="s">
        <v>7</v>
      </c>
      <c r="E16" s="233">
        <v>0</v>
      </c>
      <c r="F16" s="233">
        <v>0</v>
      </c>
      <c r="G16" s="233">
        <v>0</v>
      </c>
      <c r="H16" s="233">
        <v>149830</v>
      </c>
      <c r="I16" s="587">
        <f>SUM(I13:I15)</f>
        <v>149830</v>
      </c>
    </row>
    <row r="17" spans="2:9" s="94" customFormat="1" ht="25.5">
      <c r="B17" s="269">
        <v>1</v>
      </c>
      <c r="C17" s="762" t="s">
        <v>235</v>
      </c>
      <c r="D17" s="92" t="s">
        <v>66</v>
      </c>
      <c r="E17" s="389">
        <v>0</v>
      </c>
      <c r="F17" s="93">
        <v>0</v>
      </c>
      <c r="G17" s="218">
        <v>336016.48</v>
      </c>
      <c r="H17" s="218">
        <v>322937.52</v>
      </c>
      <c r="I17" s="679">
        <f>H17+G17+F17+E17</f>
        <v>658954</v>
      </c>
    </row>
    <row r="18" spans="2:9" s="94" customFormat="1" ht="25.5">
      <c r="B18" s="270">
        <v>2</v>
      </c>
      <c r="C18" s="763"/>
      <c r="D18" s="5" t="s">
        <v>65</v>
      </c>
      <c r="E18" s="301">
        <v>0</v>
      </c>
      <c r="F18" s="95">
        <v>0</v>
      </c>
      <c r="G18" s="95">
        <v>0</v>
      </c>
      <c r="H18" s="95">
        <v>10023</v>
      </c>
      <c r="I18" s="586">
        <f>H18+G18+F18+E18</f>
        <v>10023</v>
      </c>
    </row>
    <row r="19" spans="2:9" s="94" customFormat="1" ht="25.5" customHeight="1">
      <c r="B19" s="270">
        <v>3</v>
      </c>
      <c r="C19" s="763"/>
      <c r="D19" s="5" t="s">
        <v>74</v>
      </c>
      <c r="E19" s="301">
        <v>0</v>
      </c>
      <c r="F19" s="95">
        <v>0</v>
      </c>
      <c r="G19" s="95">
        <v>0</v>
      </c>
      <c r="H19" s="95">
        <v>31023</v>
      </c>
      <c r="I19" s="586">
        <f>H19+G19+F19+E19</f>
        <v>31023</v>
      </c>
    </row>
    <row r="20" spans="2:9" s="96" customFormat="1" ht="13.5" thickBot="1">
      <c r="B20" s="271"/>
      <c r="C20" s="764"/>
      <c r="D20" s="2" t="s">
        <v>7</v>
      </c>
      <c r="E20" s="233">
        <v>0</v>
      </c>
      <c r="F20" s="233">
        <v>0</v>
      </c>
      <c r="G20" s="233">
        <v>336016.48</v>
      </c>
      <c r="H20" s="233">
        <v>363983.52</v>
      </c>
      <c r="I20" s="587">
        <f>SUM(I17:I19)</f>
        <v>700000</v>
      </c>
    </row>
    <row r="21" spans="2:9" s="94" customFormat="1" ht="25.5">
      <c r="B21" s="269">
        <v>1</v>
      </c>
      <c r="C21" s="762" t="s">
        <v>229</v>
      </c>
      <c r="D21" s="92" t="s">
        <v>66</v>
      </c>
      <c r="E21" s="389">
        <v>0</v>
      </c>
      <c r="F21" s="93">
        <v>0</v>
      </c>
      <c r="G21" s="218">
        <v>0</v>
      </c>
      <c r="H21" s="218">
        <v>293264.98</v>
      </c>
      <c r="I21" s="679">
        <f>H21+G21+F21+E21</f>
        <v>293264.98</v>
      </c>
    </row>
    <row r="22" spans="2:9" s="94" customFormat="1" ht="25.5">
      <c r="B22" s="270">
        <v>2</v>
      </c>
      <c r="C22" s="763"/>
      <c r="D22" s="5" t="s">
        <v>65</v>
      </c>
      <c r="E22" s="301">
        <v>0</v>
      </c>
      <c r="F22" s="95">
        <v>161020.25</v>
      </c>
      <c r="G22" s="95">
        <v>0</v>
      </c>
      <c r="H22" s="95">
        <v>61593.270000000004</v>
      </c>
      <c r="I22" s="586">
        <f>H22+G22+F22+E22</f>
        <v>222613.52000000002</v>
      </c>
    </row>
    <row r="23" spans="2:9" s="94" customFormat="1" ht="25.5" customHeight="1">
      <c r="B23" s="270">
        <v>3</v>
      </c>
      <c r="C23" s="763"/>
      <c r="D23" s="5" t="s">
        <v>74</v>
      </c>
      <c r="E23" s="301">
        <v>0</v>
      </c>
      <c r="F23" s="95">
        <v>216392.25</v>
      </c>
      <c r="G23" s="95">
        <v>0</v>
      </c>
      <c r="H23" s="95">
        <v>104039.25</v>
      </c>
      <c r="I23" s="586">
        <f>H23+G23+F23+E23</f>
        <v>320431.5</v>
      </c>
    </row>
    <row r="24" spans="2:9" s="96" customFormat="1" ht="13.5" thickBot="1">
      <c r="B24" s="271"/>
      <c r="C24" s="764"/>
      <c r="D24" s="2" t="s">
        <v>7</v>
      </c>
      <c r="E24" s="233">
        <v>0</v>
      </c>
      <c r="F24" s="233">
        <v>377412.5</v>
      </c>
      <c r="G24" s="473">
        <f>SUM(G21:G23)</f>
        <v>0</v>
      </c>
      <c r="H24" s="473">
        <f>SUM(H21:H23)</f>
        <v>458897.5</v>
      </c>
      <c r="I24" s="693">
        <f>SUM(I21:I23)</f>
        <v>836310</v>
      </c>
    </row>
    <row r="25" spans="2:9" s="22" customFormat="1" ht="20.25" customHeight="1" thickBot="1">
      <c r="B25" s="272"/>
      <c r="C25" s="242"/>
      <c r="D25" s="103" t="s">
        <v>14</v>
      </c>
      <c r="E25" s="372">
        <f>E12+E16+E20+E24</f>
        <v>0</v>
      </c>
      <c r="F25" s="372">
        <f>F12+F16+F20+F24</f>
        <v>760874.5</v>
      </c>
      <c r="G25" s="233">
        <f>G12+G16+G20+G24</f>
        <v>625084.48</v>
      </c>
      <c r="H25" s="233">
        <f>H12+H16+H20+H24</f>
        <v>6779571.020000001</v>
      </c>
      <c r="I25" s="587">
        <f>I12+I16+I20+I24</f>
        <v>8165529.999825945</v>
      </c>
    </row>
    <row r="26" spans="2:7" s="22" customFormat="1" ht="12.75">
      <c r="B26" s="6"/>
      <c r="C26" s="99"/>
      <c r="F26" s="75"/>
      <c r="G26" s="75"/>
    </row>
    <row r="27" spans="2:7" s="19" customFormat="1" ht="12.75" customHeight="1">
      <c r="B27" s="793"/>
      <c r="C27" s="793"/>
      <c r="D27" s="793"/>
      <c r="F27" s="20"/>
      <c r="G27" s="20"/>
    </row>
    <row r="28" spans="2:7" s="19" customFormat="1" ht="12.75" customHeight="1">
      <c r="B28" s="254"/>
      <c r="C28" s="254"/>
      <c r="D28" s="154"/>
      <c r="F28" s="20"/>
      <c r="G28" s="20"/>
    </row>
    <row r="29" spans="2:7" s="7" customFormat="1" ht="12.75">
      <c r="B29" s="24"/>
      <c r="C29" s="23"/>
      <c r="D29" s="154"/>
      <c r="F29" s="14"/>
      <c r="G29" s="14"/>
    </row>
    <row r="30" spans="2:7" s="157" customFormat="1" ht="12.75">
      <c r="B30" s="24"/>
      <c r="C30" s="24"/>
      <c r="D30" s="154"/>
      <c r="F30" s="166"/>
      <c r="G30" s="166"/>
    </row>
    <row r="31" spans="2:7" s="140" customFormat="1" ht="12.75">
      <c r="B31" s="20"/>
      <c r="C31" s="141"/>
      <c r="F31" s="141"/>
      <c r="G31" s="141"/>
    </row>
    <row r="32" spans="2:7" s="140" customFormat="1" ht="12.75">
      <c r="B32" s="14"/>
      <c r="C32" s="137"/>
      <c r="D32" s="39"/>
      <c r="F32" s="141"/>
      <c r="G32" s="141"/>
    </row>
    <row r="33" spans="3:7" s="39" customFormat="1" ht="12.75">
      <c r="C33" s="70"/>
      <c r="F33" s="59"/>
      <c r="G33" s="59"/>
    </row>
    <row r="34" spans="3:7" s="39" customFormat="1" ht="12.75">
      <c r="C34" s="70"/>
      <c r="D34" s="18"/>
      <c r="F34" s="59"/>
      <c r="G34" s="59"/>
    </row>
    <row r="35" spans="1:7" s="23" customFormat="1" ht="12.75">
      <c r="A35" s="14"/>
      <c r="B35" s="61"/>
      <c r="C35" s="54"/>
      <c r="F35" s="24"/>
      <c r="G35" s="24"/>
    </row>
    <row r="36" spans="3:7" s="15" customFormat="1" ht="12.75">
      <c r="C36" s="119"/>
      <c r="D36" s="12"/>
      <c r="F36" s="21"/>
      <c r="G36" s="21"/>
    </row>
    <row r="39" spans="3:4" ht="12.75">
      <c r="C39" s="252"/>
      <c r="D39" s="253"/>
    </row>
    <row r="40" spans="3:4" ht="12.75">
      <c r="C40" s="253"/>
      <c r="D40" s="253"/>
    </row>
  </sheetData>
  <sheetProtection selectLockedCells="1" selectUnlockedCells="1"/>
  <mergeCells count="6">
    <mergeCell ref="B27:D27"/>
    <mergeCell ref="C8:C12"/>
    <mergeCell ref="C13:C16"/>
    <mergeCell ref="C21:C24"/>
    <mergeCell ref="C17:C20"/>
    <mergeCell ref="C5:I5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I3" sqref="I3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28.28125" style="22" customWidth="1"/>
    <col min="4" max="4" width="32.8515625" style="18" customWidth="1"/>
    <col min="5" max="5" width="20.28125" style="35" customWidth="1"/>
    <col min="6" max="6" width="18.00390625" style="35" customWidth="1"/>
    <col min="7" max="7" width="15.7109375" style="35" customWidth="1"/>
    <col min="8" max="8" width="16.140625" style="18" customWidth="1"/>
    <col min="9" max="9" width="18.00390625" style="18" customWidth="1"/>
    <col min="10" max="16384" width="9.140625" style="18" customWidth="1"/>
  </cols>
  <sheetData>
    <row r="1" ht="12.75">
      <c r="C1" s="18"/>
    </row>
    <row r="2" ht="12.75">
      <c r="C2" s="18"/>
    </row>
    <row r="3" spans="2:4" ht="12.75">
      <c r="B3" s="208" t="s">
        <v>128</v>
      </c>
      <c r="C3" s="208"/>
      <c r="D3" s="208"/>
    </row>
    <row r="4" spans="4:9" ht="13.5" thickBot="1">
      <c r="D4" s="22"/>
      <c r="I4" s="885" t="s">
        <v>301</v>
      </c>
    </row>
    <row r="5" spans="2:9" s="22" customFormat="1" ht="45" customHeight="1" thickBot="1">
      <c r="B5" s="366" t="s">
        <v>21</v>
      </c>
      <c r="C5" s="367" t="s">
        <v>246</v>
      </c>
      <c r="D5" s="356" t="s">
        <v>1</v>
      </c>
      <c r="E5" s="125" t="s">
        <v>253</v>
      </c>
      <c r="F5" s="125" t="s">
        <v>269</v>
      </c>
      <c r="G5" s="125" t="s">
        <v>270</v>
      </c>
      <c r="H5" s="125" t="s">
        <v>278</v>
      </c>
      <c r="I5" s="678" t="s">
        <v>274</v>
      </c>
    </row>
    <row r="6" spans="2:9" s="94" customFormat="1" ht="12.75">
      <c r="B6" s="223">
        <v>1</v>
      </c>
      <c r="C6" s="804" t="s">
        <v>212</v>
      </c>
      <c r="D6" s="368" t="s">
        <v>8</v>
      </c>
      <c r="E6" s="93">
        <v>3183301.4299999997</v>
      </c>
      <c r="F6" s="93">
        <v>3164066.11</v>
      </c>
      <c r="G6" s="93">
        <v>4563216.850000001</v>
      </c>
      <c r="H6" s="93">
        <v>3777855.6800000006</v>
      </c>
      <c r="I6" s="589">
        <v>14688440.07</v>
      </c>
    </row>
    <row r="7" spans="2:9" s="94" customFormat="1" ht="38.25">
      <c r="B7" s="224">
        <v>2</v>
      </c>
      <c r="C7" s="810"/>
      <c r="D7" s="464" t="s">
        <v>248</v>
      </c>
      <c r="E7" s="95">
        <v>504134.72</v>
      </c>
      <c r="F7" s="95">
        <v>87624.78</v>
      </c>
      <c r="G7" s="95">
        <v>476214.88</v>
      </c>
      <c r="H7" s="95">
        <v>1002065.5500000002</v>
      </c>
      <c r="I7" s="586">
        <v>2070039.9300000002</v>
      </c>
    </row>
    <row r="8" spans="2:9" s="94" customFormat="1" ht="12.75">
      <c r="B8" s="319">
        <v>3</v>
      </c>
      <c r="C8" s="811"/>
      <c r="D8" s="260" t="s">
        <v>57</v>
      </c>
      <c r="E8" s="95">
        <v>0</v>
      </c>
      <c r="F8" s="95">
        <v>0</v>
      </c>
      <c r="G8" s="95">
        <v>0</v>
      </c>
      <c r="H8" s="95">
        <v>0</v>
      </c>
      <c r="I8" s="586">
        <v>0</v>
      </c>
    </row>
    <row r="9" spans="2:9" s="96" customFormat="1" ht="13.5" thickBot="1">
      <c r="B9" s="185"/>
      <c r="C9" s="805"/>
      <c r="D9" s="325" t="s">
        <v>7</v>
      </c>
      <c r="E9" s="233">
        <v>3687436.1499999994</v>
      </c>
      <c r="F9" s="233">
        <v>3251690.8899999997</v>
      </c>
      <c r="G9" s="233">
        <v>5039431.73</v>
      </c>
      <c r="H9" s="629">
        <v>4779921.23</v>
      </c>
      <c r="I9" s="652">
        <v>16758480</v>
      </c>
    </row>
    <row r="10" spans="2:9" s="22" customFormat="1" ht="12.75">
      <c r="B10" s="184">
        <v>1</v>
      </c>
      <c r="C10" s="804" t="s">
        <v>200</v>
      </c>
      <c r="D10" s="368" t="s">
        <v>8</v>
      </c>
      <c r="E10" s="93">
        <v>2679881.63</v>
      </c>
      <c r="F10" s="93">
        <v>3784568.58</v>
      </c>
      <c r="G10" s="93">
        <v>3566984.63</v>
      </c>
      <c r="H10" s="93">
        <v>3641240.160000001</v>
      </c>
      <c r="I10" s="589">
        <v>13672675</v>
      </c>
    </row>
    <row r="11" spans="2:9" s="22" customFormat="1" ht="12.75">
      <c r="B11" s="274">
        <v>2</v>
      </c>
      <c r="C11" s="812"/>
      <c r="D11" s="376" t="s">
        <v>249</v>
      </c>
      <c r="E11" s="95">
        <v>0</v>
      </c>
      <c r="F11" s="95">
        <v>0</v>
      </c>
      <c r="G11" s="407">
        <v>0</v>
      </c>
      <c r="H11" s="95">
        <v>9975</v>
      </c>
      <c r="I11" s="586">
        <v>9975</v>
      </c>
    </row>
    <row r="12" spans="2:9" s="22" customFormat="1" ht="12.75">
      <c r="B12" s="274">
        <v>3</v>
      </c>
      <c r="C12" s="812"/>
      <c r="D12" s="260" t="s">
        <v>57</v>
      </c>
      <c r="E12" s="407">
        <v>0</v>
      </c>
      <c r="F12" s="95">
        <v>0</v>
      </c>
      <c r="G12" s="407">
        <v>0</v>
      </c>
      <c r="H12" s="95">
        <v>0</v>
      </c>
      <c r="I12" s="586">
        <v>0</v>
      </c>
    </row>
    <row r="13" spans="2:9" s="22" customFormat="1" ht="13.5" thickBot="1">
      <c r="B13" s="185"/>
      <c r="C13" s="805"/>
      <c r="D13" s="325" t="s">
        <v>7</v>
      </c>
      <c r="E13" s="374">
        <v>2679881.63</v>
      </c>
      <c r="F13" s="374">
        <v>3784568.58</v>
      </c>
      <c r="G13" s="374">
        <v>3566984.63</v>
      </c>
      <c r="H13" s="630">
        <v>3651215.160000001</v>
      </c>
      <c r="I13" s="653">
        <v>13682650</v>
      </c>
    </row>
    <row r="14" spans="2:9" s="94" customFormat="1" ht="12.75">
      <c r="B14" s="265">
        <v>1</v>
      </c>
      <c r="C14" s="809" t="s">
        <v>129</v>
      </c>
      <c r="D14" s="317" t="s">
        <v>8</v>
      </c>
      <c r="E14" s="95">
        <v>982480.69</v>
      </c>
      <c r="F14" s="95">
        <v>747124.74</v>
      </c>
      <c r="G14" s="95">
        <v>1481565.06</v>
      </c>
      <c r="H14" s="95">
        <v>980946.7299999999</v>
      </c>
      <c r="I14" s="586">
        <v>4192117.22</v>
      </c>
    </row>
    <row r="15" spans="2:9" s="94" customFormat="1" ht="12.75">
      <c r="B15" s="224">
        <v>2</v>
      </c>
      <c r="C15" s="810"/>
      <c r="D15" s="464" t="s">
        <v>249</v>
      </c>
      <c r="E15" s="95">
        <v>26970.56</v>
      </c>
      <c r="F15" s="95">
        <v>8520.53</v>
      </c>
      <c r="G15" s="95">
        <v>0</v>
      </c>
      <c r="H15" s="95">
        <v>30462.909999999996</v>
      </c>
      <c r="I15" s="586">
        <v>65954</v>
      </c>
    </row>
    <row r="16" spans="2:9" s="94" customFormat="1" ht="12.75">
      <c r="B16" s="224">
        <v>3</v>
      </c>
      <c r="C16" s="810"/>
      <c r="D16" s="5" t="s">
        <v>64</v>
      </c>
      <c r="E16" s="95">
        <v>0</v>
      </c>
      <c r="F16" s="95">
        <v>0</v>
      </c>
      <c r="G16" s="95">
        <v>6279.48</v>
      </c>
      <c r="H16" s="95">
        <v>22523.41</v>
      </c>
      <c r="I16" s="586">
        <v>28802.89</v>
      </c>
    </row>
    <row r="17" spans="2:9" s="94" customFormat="1" ht="12.75">
      <c r="B17" s="319">
        <v>4</v>
      </c>
      <c r="C17" s="811"/>
      <c r="D17" s="260" t="s">
        <v>57</v>
      </c>
      <c r="E17" s="95">
        <v>0</v>
      </c>
      <c r="F17" s="95">
        <v>0</v>
      </c>
      <c r="G17" s="95">
        <v>2795.89</v>
      </c>
      <c r="H17" s="95">
        <v>0</v>
      </c>
      <c r="I17" s="586">
        <v>2795.89</v>
      </c>
    </row>
    <row r="18" spans="2:9" s="96" customFormat="1" ht="13.5" thickBot="1">
      <c r="B18" s="185"/>
      <c r="C18" s="805"/>
      <c r="D18" s="325" t="s">
        <v>7</v>
      </c>
      <c r="E18" s="374">
        <v>1009451.25</v>
      </c>
      <c r="F18" s="374">
        <v>755645.27</v>
      </c>
      <c r="G18" s="374">
        <v>1490640.43</v>
      </c>
      <c r="H18" s="630">
        <v>1033933.0499999999</v>
      </c>
      <c r="I18" s="653">
        <v>4289670</v>
      </c>
    </row>
    <row r="19" spans="2:9" s="22" customFormat="1" ht="12.75">
      <c r="B19" s="184">
        <v>1</v>
      </c>
      <c r="C19" s="813" t="s">
        <v>130</v>
      </c>
      <c r="D19" s="368" t="s">
        <v>8</v>
      </c>
      <c r="E19" s="95">
        <v>2350626.2</v>
      </c>
      <c r="F19" s="95">
        <v>2302724.7800000003</v>
      </c>
      <c r="G19" s="95">
        <v>3227933.6100000003</v>
      </c>
      <c r="H19" s="95">
        <v>2142395.409999999</v>
      </c>
      <c r="I19" s="586">
        <v>10023680</v>
      </c>
    </row>
    <row r="20" spans="2:9" s="22" customFormat="1" ht="12.75">
      <c r="B20" s="274">
        <v>2</v>
      </c>
      <c r="C20" s="807"/>
      <c r="D20" s="376" t="s">
        <v>249</v>
      </c>
      <c r="E20" s="95">
        <v>0</v>
      </c>
      <c r="F20" s="95">
        <v>0</v>
      </c>
      <c r="G20" s="95">
        <v>0</v>
      </c>
      <c r="H20" s="95">
        <v>71250</v>
      </c>
      <c r="I20" s="586">
        <v>71250</v>
      </c>
    </row>
    <row r="21" spans="2:9" s="22" customFormat="1" ht="12.75">
      <c r="B21" s="274">
        <v>3</v>
      </c>
      <c r="C21" s="807"/>
      <c r="D21" s="260" t="s">
        <v>57</v>
      </c>
      <c r="E21" s="95">
        <v>0</v>
      </c>
      <c r="F21" s="95">
        <v>0</v>
      </c>
      <c r="G21" s="95">
        <v>0</v>
      </c>
      <c r="H21" s="95">
        <v>0</v>
      </c>
      <c r="I21" s="586">
        <v>0</v>
      </c>
    </row>
    <row r="22" spans="2:9" s="22" customFormat="1" ht="13.5" thickBot="1">
      <c r="B22" s="185"/>
      <c r="C22" s="808"/>
      <c r="D22" s="325" t="s">
        <v>7</v>
      </c>
      <c r="E22" s="233">
        <v>2350626.2</v>
      </c>
      <c r="F22" s="233">
        <v>2302724.7800000003</v>
      </c>
      <c r="G22" s="233">
        <v>3227933.6100000003</v>
      </c>
      <c r="H22" s="629">
        <v>2213645.409999999</v>
      </c>
      <c r="I22" s="652">
        <v>10094930</v>
      </c>
    </row>
    <row r="23" spans="2:9" s="22" customFormat="1" ht="12.75">
      <c r="B23" s="235">
        <v>1</v>
      </c>
      <c r="C23" s="806" t="s">
        <v>131</v>
      </c>
      <c r="D23" s="317" t="s">
        <v>8</v>
      </c>
      <c r="E23" s="95">
        <v>367603.43</v>
      </c>
      <c r="F23" s="95">
        <v>0</v>
      </c>
      <c r="G23" s="95">
        <v>767633.53</v>
      </c>
      <c r="H23" s="95">
        <v>619413.04</v>
      </c>
      <c r="I23" s="586">
        <v>1754650</v>
      </c>
    </row>
    <row r="24" spans="2:9" s="22" customFormat="1" ht="12.75">
      <c r="B24" s="274">
        <v>2</v>
      </c>
      <c r="C24" s="807"/>
      <c r="D24" s="260" t="s">
        <v>57</v>
      </c>
      <c r="E24" s="95">
        <v>0</v>
      </c>
      <c r="F24" s="95">
        <v>0</v>
      </c>
      <c r="G24" s="95">
        <v>0</v>
      </c>
      <c r="H24" s="95">
        <v>0</v>
      </c>
      <c r="I24" s="586">
        <v>0</v>
      </c>
    </row>
    <row r="25" spans="2:9" s="22" customFormat="1" ht="13.5" thickBot="1">
      <c r="B25" s="185">
        <v>3</v>
      </c>
      <c r="C25" s="808"/>
      <c r="D25" s="325" t="s">
        <v>7</v>
      </c>
      <c r="E25" s="370">
        <v>367603.43</v>
      </c>
      <c r="F25" s="374">
        <v>0</v>
      </c>
      <c r="G25" s="374">
        <v>767633.53</v>
      </c>
      <c r="H25" s="680">
        <v>619413.04</v>
      </c>
      <c r="I25" s="681">
        <v>1754650</v>
      </c>
    </row>
    <row r="26" spans="2:9" s="94" customFormat="1" ht="12.75">
      <c r="B26" s="223">
        <v>1</v>
      </c>
      <c r="C26" s="804" t="s">
        <v>211</v>
      </c>
      <c r="D26" s="368" t="s">
        <v>8</v>
      </c>
      <c r="E26" s="95">
        <v>1102324.63</v>
      </c>
      <c r="F26" s="95">
        <v>0</v>
      </c>
      <c r="G26" s="95">
        <v>477737.21</v>
      </c>
      <c r="H26" s="218">
        <v>747130.7600000001</v>
      </c>
      <c r="I26" s="679">
        <v>2327192.6</v>
      </c>
    </row>
    <row r="27" spans="2:9" s="94" customFormat="1" ht="12.75">
      <c r="B27" s="224">
        <v>2</v>
      </c>
      <c r="C27" s="810"/>
      <c r="D27" s="266" t="s">
        <v>222</v>
      </c>
      <c r="E27" s="95">
        <v>0</v>
      </c>
      <c r="F27" s="95">
        <v>0</v>
      </c>
      <c r="G27" s="95">
        <v>0</v>
      </c>
      <c r="H27" s="95">
        <v>714</v>
      </c>
      <c r="I27" s="586">
        <v>714</v>
      </c>
    </row>
    <row r="28" spans="2:9" s="94" customFormat="1" ht="12.75">
      <c r="B28" s="319">
        <v>3</v>
      </c>
      <c r="C28" s="811"/>
      <c r="D28" s="376" t="s">
        <v>249</v>
      </c>
      <c r="E28" s="95">
        <v>0</v>
      </c>
      <c r="F28" s="95">
        <v>15640.34</v>
      </c>
      <c r="G28" s="95">
        <v>13033.62</v>
      </c>
      <c r="H28" s="95">
        <v>18129.43625</v>
      </c>
      <c r="I28" s="586">
        <v>46803.396250000005</v>
      </c>
    </row>
    <row r="29" spans="2:9" s="94" customFormat="1" ht="12.75">
      <c r="B29" s="319">
        <v>4</v>
      </c>
      <c r="C29" s="811"/>
      <c r="D29" s="260" t="s">
        <v>57</v>
      </c>
      <c r="E29" s="95">
        <v>0</v>
      </c>
      <c r="F29" s="95">
        <v>0</v>
      </c>
      <c r="G29" s="95">
        <v>0</v>
      </c>
      <c r="H29" s="95">
        <v>0</v>
      </c>
      <c r="I29" s="586">
        <v>0</v>
      </c>
    </row>
    <row r="30" spans="2:9" s="96" customFormat="1" ht="13.5" thickBot="1">
      <c r="B30" s="185"/>
      <c r="C30" s="805"/>
      <c r="D30" s="325" t="s">
        <v>7</v>
      </c>
      <c r="E30" s="370">
        <v>1102324.63</v>
      </c>
      <c r="F30" s="374">
        <v>15640.34</v>
      </c>
      <c r="G30" s="374">
        <v>490770.83</v>
      </c>
      <c r="H30" s="680">
        <v>765974.1962500002</v>
      </c>
      <c r="I30" s="681">
        <v>2374709.99625</v>
      </c>
    </row>
    <row r="31" spans="2:9" s="94" customFormat="1" ht="12.75">
      <c r="B31" s="223">
        <v>1</v>
      </c>
      <c r="C31" s="804" t="s">
        <v>201</v>
      </c>
      <c r="D31" s="368" t="s">
        <v>8</v>
      </c>
      <c r="E31" s="95">
        <v>851737.5800000001</v>
      </c>
      <c r="F31" s="95">
        <v>458793.77</v>
      </c>
      <c r="G31" s="95">
        <v>125752.52</v>
      </c>
      <c r="H31" s="218">
        <v>1617876.13</v>
      </c>
      <c r="I31" s="679">
        <v>3054160</v>
      </c>
    </row>
    <row r="32" spans="2:9" s="96" customFormat="1" ht="13.5" thickBot="1">
      <c r="B32" s="185"/>
      <c r="C32" s="805"/>
      <c r="D32" s="325" t="s">
        <v>7</v>
      </c>
      <c r="E32" s="233">
        <v>851737.5800000001</v>
      </c>
      <c r="F32" s="233">
        <v>458793.77</v>
      </c>
      <c r="G32" s="233">
        <v>125752.52</v>
      </c>
      <c r="H32" s="680">
        <v>1617876.13</v>
      </c>
      <c r="I32" s="681">
        <v>3054160</v>
      </c>
    </row>
    <row r="33" spans="2:9" s="22" customFormat="1" ht="12.75">
      <c r="B33" s="235">
        <v>1</v>
      </c>
      <c r="C33" s="806" t="s">
        <v>132</v>
      </c>
      <c r="D33" s="317" t="s">
        <v>8</v>
      </c>
      <c r="E33" s="95">
        <v>374247.96</v>
      </c>
      <c r="F33" s="95">
        <v>808436.35</v>
      </c>
      <c r="G33" s="95">
        <v>384288.77</v>
      </c>
      <c r="H33" s="218">
        <v>735262.9199999999</v>
      </c>
      <c r="I33" s="679">
        <v>2302236</v>
      </c>
    </row>
    <row r="34" spans="2:9" s="22" customFormat="1" ht="12.75">
      <c r="B34" s="274">
        <v>2</v>
      </c>
      <c r="C34" s="807"/>
      <c r="D34" s="464" t="s">
        <v>249</v>
      </c>
      <c r="E34" s="95">
        <v>0</v>
      </c>
      <c r="F34" s="95">
        <v>0</v>
      </c>
      <c r="G34" s="95">
        <v>0</v>
      </c>
      <c r="H34" s="95">
        <v>11874</v>
      </c>
      <c r="I34" s="586">
        <v>11874</v>
      </c>
    </row>
    <row r="35" spans="2:9" s="22" customFormat="1" ht="12.75">
      <c r="B35" s="274">
        <v>3</v>
      </c>
      <c r="C35" s="807"/>
      <c r="D35" s="260" t="s">
        <v>57</v>
      </c>
      <c r="E35" s="95">
        <v>0</v>
      </c>
      <c r="F35" s="95">
        <v>0</v>
      </c>
      <c r="G35" s="95">
        <v>0</v>
      </c>
      <c r="H35" s="95">
        <v>0</v>
      </c>
      <c r="I35" s="586">
        <v>0</v>
      </c>
    </row>
    <row r="36" spans="2:9" s="22" customFormat="1" ht="13.5" thickBot="1">
      <c r="B36" s="185"/>
      <c r="C36" s="808"/>
      <c r="D36" s="2" t="s">
        <v>7</v>
      </c>
      <c r="E36" s="374">
        <v>374247.96</v>
      </c>
      <c r="F36" s="374">
        <f>SUM(F33:F35)</f>
        <v>808436.35</v>
      </c>
      <c r="G36" s="374">
        <f>SUM(G33:G35)</f>
        <v>384288.77</v>
      </c>
      <c r="H36" s="374">
        <v>747136.9199999999</v>
      </c>
      <c r="I36" s="654">
        <v>2314110</v>
      </c>
    </row>
    <row r="37" spans="2:9" s="94" customFormat="1" ht="12.75">
      <c r="B37" s="265">
        <v>1</v>
      </c>
      <c r="C37" s="809" t="s">
        <v>2</v>
      </c>
      <c r="D37" s="317" t="s">
        <v>8</v>
      </c>
      <c r="E37" s="95">
        <v>1302325.58</v>
      </c>
      <c r="F37" s="95">
        <v>1199427.53</v>
      </c>
      <c r="G37" s="95">
        <v>1876348.46</v>
      </c>
      <c r="H37" s="95">
        <v>1904939.46</v>
      </c>
      <c r="I37" s="586">
        <v>6283041.03</v>
      </c>
    </row>
    <row r="38" spans="2:9" s="94" customFormat="1" ht="12.75">
      <c r="B38" s="224">
        <v>2</v>
      </c>
      <c r="C38" s="810"/>
      <c r="D38" s="376" t="s">
        <v>249</v>
      </c>
      <c r="E38" s="95">
        <v>83181.31</v>
      </c>
      <c r="F38" s="95">
        <v>50898.2</v>
      </c>
      <c r="G38" s="95">
        <v>74802.24</v>
      </c>
      <c r="H38" s="95">
        <v>282496.22000000003</v>
      </c>
      <c r="I38" s="586">
        <v>491377.97000000003</v>
      </c>
    </row>
    <row r="39" spans="2:9" s="94" customFormat="1" ht="12.75">
      <c r="B39" s="319">
        <v>3</v>
      </c>
      <c r="C39" s="811"/>
      <c r="D39" s="260" t="s">
        <v>57</v>
      </c>
      <c r="E39" s="95">
        <v>0</v>
      </c>
      <c r="F39" s="95">
        <v>0</v>
      </c>
      <c r="G39" s="95">
        <v>0</v>
      </c>
      <c r="H39" s="95">
        <v>73821</v>
      </c>
      <c r="I39" s="586">
        <v>73821</v>
      </c>
    </row>
    <row r="40" spans="2:9" s="22" customFormat="1" ht="13.5" thickBot="1">
      <c r="B40" s="321"/>
      <c r="C40" s="811"/>
      <c r="D40" s="369" t="s">
        <v>7</v>
      </c>
      <c r="E40" s="373">
        <v>1385506.8900000001</v>
      </c>
      <c r="F40" s="373">
        <v>1250325.73</v>
      </c>
      <c r="G40" s="373">
        <v>1951150.7</v>
      </c>
      <c r="H40" s="95">
        <v>2261256.68</v>
      </c>
      <c r="I40" s="586">
        <v>6848240</v>
      </c>
    </row>
    <row r="41" spans="2:9" s="22" customFormat="1" ht="13.5" thickBot="1">
      <c r="B41" s="229"/>
      <c r="C41" s="229"/>
      <c r="D41" s="225"/>
      <c r="E41" s="650">
        <f>E18+E32+E9+E30+E40+E13+E22+E25+E36</f>
        <v>13808815.719999999</v>
      </c>
      <c r="F41" s="651">
        <f>F18+F32+F9+F30+F40+F13+F22+F25+F36</f>
        <v>12627825.709999999</v>
      </c>
      <c r="G41" s="650">
        <f>G18+G32+G9+G30+G40+G13+G22+G25+G36</f>
        <v>17044586.75</v>
      </c>
      <c r="H41" s="650">
        <v>17690371.816250004</v>
      </c>
      <c r="I41" s="655">
        <v>61171599.99625</v>
      </c>
    </row>
    <row r="42" spans="2:7" s="22" customFormat="1" ht="12.75">
      <c r="B42" s="6"/>
      <c r="C42" s="6"/>
      <c r="D42" s="6"/>
      <c r="E42" s="75"/>
      <c r="F42" s="475"/>
      <c r="G42" s="75"/>
    </row>
    <row r="43" spans="2:7" s="157" customFormat="1" ht="12.75">
      <c r="B43" s="24"/>
      <c r="C43" s="24"/>
      <c r="D43" s="154"/>
      <c r="E43" s="166"/>
      <c r="F43" s="166"/>
      <c r="G43" s="166"/>
    </row>
    <row r="44" spans="2:7" s="140" customFormat="1" ht="12.75">
      <c r="B44" s="20"/>
      <c r="C44" s="141"/>
      <c r="E44" s="141"/>
      <c r="F44" s="141"/>
      <c r="G44" s="141"/>
    </row>
    <row r="45" spans="3:7" s="39" customFormat="1" ht="12.75">
      <c r="C45" s="70"/>
      <c r="E45" s="59"/>
      <c r="F45" s="59"/>
      <c r="G45" s="59"/>
    </row>
    <row r="46" spans="3:7" s="39" customFormat="1" ht="12.75">
      <c r="C46" s="70"/>
      <c r="D46" s="18"/>
      <c r="E46" s="59"/>
      <c r="F46" s="59"/>
      <c r="G46" s="59"/>
    </row>
    <row r="47" spans="1:7" s="23" customFormat="1" ht="45" customHeight="1">
      <c r="A47" s="14"/>
      <c r="B47" s="61"/>
      <c r="C47" s="54"/>
      <c r="E47" s="24"/>
      <c r="F47" s="24"/>
      <c r="G47" s="24"/>
    </row>
    <row r="48" spans="3:4" ht="45" customHeight="1">
      <c r="C48" s="18"/>
      <c r="D48" s="39"/>
    </row>
    <row r="49" spans="3:7" s="51" customFormat="1" ht="45" customHeight="1">
      <c r="C49" s="69"/>
      <c r="E49" s="54"/>
      <c r="F49" s="54"/>
      <c r="G49" s="54"/>
    </row>
  </sheetData>
  <sheetProtection selectLockedCells="1" selectUnlockedCells="1"/>
  <mergeCells count="9">
    <mergeCell ref="C31:C32"/>
    <mergeCell ref="C33:C36"/>
    <mergeCell ref="C37:C40"/>
    <mergeCell ref="C6:C9"/>
    <mergeCell ref="C10:C13"/>
    <mergeCell ref="C14:C18"/>
    <mergeCell ref="C19:C22"/>
    <mergeCell ref="C23:C25"/>
    <mergeCell ref="C26:C30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I10" sqref="I10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9.28125" style="7" customWidth="1"/>
    <col min="4" max="4" width="17.421875" style="4" customWidth="1"/>
    <col min="5" max="5" width="16.8515625" style="286" customWidth="1"/>
    <col min="6" max="6" width="19.8515625" style="286" customWidth="1"/>
    <col min="7" max="8" width="20.8515625" style="4" customWidth="1"/>
    <col min="9" max="16384" width="26.8515625" style="4" customWidth="1"/>
  </cols>
  <sheetData>
    <row r="1" spans="2:6" s="7" customFormat="1" ht="12.75">
      <c r="B1" s="25"/>
      <c r="E1" s="14"/>
      <c r="F1" s="14"/>
    </row>
    <row r="2" spans="2:6" s="7" customFormat="1" ht="12.75">
      <c r="B2" s="25"/>
      <c r="E2" s="14"/>
      <c r="F2" s="14"/>
    </row>
    <row r="3" spans="2:6" s="7" customFormat="1" ht="12.75">
      <c r="B3" s="25"/>
      <c r="E3" s="14"/>
      <c r="F3" s="14"/>
    </row>
    <row r="4" spans="2:6" s="7" customFormat="1" ht="12.75">
      <c r="B4" s="25"/>
      <c r="E4" s="14"/>
      <c r="F4" s="14"/>
    </row>
    <row r="5" ht="12.75" customHeight="1"/>
    <row r="6" ht="12.75">
      <c r="C6" s="222" t="s">
        <v>23</v>
      </c>
    </row>
    <row r="7" ht="12.75">
      <c r="B7" s="1"/>
    </row>
    <row r="8" spans="2:3" ht="12.75">
      <c r="B8" s="1"/>
      <c r="C8" s="8"/>
    </row>
    <row r="9" spans="3:8" ht="13.5" thickBot="1">
      <c r="C9" s="8"/>
      <c r="H9" s="47" t="s">
        <v>301</v>
      </c>
    </row>
    <row r="10" spans="2:8" s="1" customFormat="1" ht="44.25" customHeight="1" thickBot="1">
      <c r="B10" s="130" t="s">
        <v>21</v>
      </c>
      <c r="C10" s="128" t="s">
        <v>13</v>
      </c>
      <c r="D10" s="415" t="s">
        <v>253</v>
      </c>
      <c r="E10" s="415" t="s">
        <v>269</v>
      </c>
      <c r="F10" s="415" t="s">
        <v>264</v>
      </c>
      <c r="G10" s="415" t="s">
        <v>272</v>
      </c>
      <c r="H10" s="585" t="s">
        <v>274</v>
      </c>
    </row>
    <row r="11" spans="2:8" s="91" customFormat="1" ht="36" customHeight="1">
      <c r="B11" s="106">
        <v>1</v>
      </c>
      <c r="C11" s="694" t="s">
        <v>180</v>
      </c>
      <c r="D11" s="92">
        <v>7628222.5600000005</v>
      </c>
      <c r="E11" s="92">
        <v>8346608.93</v>
      </c>
      <c r="F11" s="92">
        <v>627589.85</v>
      </c>
      <c r="G11" s="92">
        <v>7238648.57</v>
      </c>
      <c r="H11" s="144">
        <v>23841069.91</v>
      </c>
    </row>
    <row r="12" spans="2:8" s="91" customFormat="1" ht="36" customHeight="1">
      <c r="B12" s="98">
        <v>2</v>
      </c>
      <c r="C12" s="695" t="s">
        <v>57</v>
      </c>
      <c r="D12" s="5">
        <v>6796628.74</v>
      </c>
      <c r="E12" s="5">
        <v>8801236.790000001</v>
      </c>
      <c r="F12" s="5">
        <v>4275435.9</v>
      </c>
      <c r="G12" s="5">
        <v>5171796.849999998</v>
      </c>
      <c r="H12" s="145">
        <v>25045098.28</v>
      </c>
    </row>
    <row r="13" spans="2:8" s="91" customFormat="1" ht="36" customHeight="1">
      <c r="B13" s="98">
        <v>3</v>
      </c>
      <c r="C13" s="695" t="s">
        <v>73</v>
      </c>
      <c r="D13" s="5">
        <v>1880713.71</v>
      </c>
      <c r="E13" s="5">
        <v>937366.47</v>
      </c>
      <c r="F13" s="5">
        <v>3401229.72</v>
      </c>
      <c r="G13" s="5">
        <v>137586.05999999912</v>
      </c>
      <c r="H13" s="145">
        <v>6356895.959999999</v>
      </c>
    </row>
    <row r="14" spans="2:8" s="91" customFormat="1" ht="36" customHeight="1">
      <c r="B14" s="98">
        <v>4</v>
      </c>
      <c r="C14" s="696" t="s">
        <v>8</v>
      </c>
      <c r="D14" s="5">
        <v>0</v>
      </c>
      <c r="E14" s="5">
        <v>709476.95</v>
      </c>
      <c r="F14" s="5">
        <v>2449080.06</v>
      </c>
      <c r="G14" s="5">
        <v>3052843.6199999996</v>
      </c>
      <c r="H14" s="145">
        <v>6211400.63</v>
      </c>
    </row>
    <row r="15" spans="2:8" s="91" customFormat="1" ht="36" customHeight="1">
      <c r="B15" s="98">
        <v>5</v>
      </c>
      <c r="C15" s="588" t="s">
        <v>31</v>
      </c>
      <c r="D15" s="5">
        <v>193569.96000000002</v>
      </c>
      <c r="E15" s="5">
        <v>297181.06</v>
      </c>
      <c r="F15" s="5">
        <v>263240.22</v>
      </c>
      <c r="G15" s="5">
        <v>302053.8599999999</v>
      </c>
      <c r="H15" s="145">
        <v>1056045.0999999999</v>
      </c>
    </row>
    <row r="16" spans="2:8" s="91" customFormat="1" ht="36" customHeight="1" thickBot="1">
      <c r="B16" s="296">
        <v>6</v>
      </c>
      <c r="C16" s="697" t="s">
        <v>238</v>
      </c>
      <c r="D16" s="388">
        <v>3061.15</v>
      </c>
      <c r="E16" s="388">
        <v>24489.25</v>
      </c>
      <c r="F16" s="388">
        <v>12227.62</v>
      </c>
      <c r="G16" s="388">
        <v>12662.100000000004</v>
      </c>
      <c r="H16" s="623">
        <v>52440.12</v>
      </c>
    </row>
    <row r="17" spans="2:8" s="6" customFormat="1" ht="26.25" customHeight="1" thickBot="1">
      <c r="B17" s="243"/>
      <c r="C17" s="242" t="s">
        <v>7</v>
      </c>
      <c r="D17" s="103">
        <f>SUM(D11:D16)</f>
        <v>16502196.120000003</v>
      </c>
      <c r="E17" s="103">
        <f>SUM(E11:E16)</f>
        <v>19116359.449999996</v>
      </c>
      <c r="F17" s="103">
        <f>SUM(F11:F16)</f>
        <v>11028803.370000001</v>
      </c>
      <c r="G17" s="198">
        <v>15915591.059999995</v>
      </c>
      <c r="H17" s="107">
        <v>62562950</v>
      </c>
    </row>
    <row r="18" spans="2:6" s="6" customFormat="1" ht="17.25" customHeight="1">
      <c r="B18" s="3"/>
      <c r="C18" s="3"/>
      <c r="D18" s="3"/>
      <c r="E18" s="3"/>
      <c r="F18" s="3"/>
    </row>
    <row r="19" spans="1:6" s="51" customFormat="1" ht="12.75">
      <c r="A19" s="23"/>
      <c r="B19" s="61"/>
      <c r="C19" s="509"/>
      <c r="E19" s="54"/>
      <c r="F19" s="54"/>
    </row>
    <row r="20" spans="3:6" s="88" customFormat="1" ht="12.75">
      <c r="C20" s="509"/>
      <c r="E20" s="89"/>
      <c r="F20" s="89"/>
    </row>
    <row r="21" spans="2:6" s="23" customFormat="1" ht="12.75">
      <c r="B21" s="12"/>
      <c r="C21" s="508"/>
      <c r="E21" s="24"/>
      <c r="F21" s="24"/>
    </row>
    <row r="22" spans="2:6" s="15" customFormat="1" ht="12.75">
      <c r="B22" s="119"/>
      <c r="C22" s="12"/>
      <c r="E22" s="21"/>
      <c r="F22" s="21"/>
    </row>
    <row r="23" spans="2:6" s="51" customFormat="1" ht="12.75">
      <c r="B23" s="69"/>
      <c r="E23" s="54"/>
      <c r="F23" s="54"/>
    </row>
    <row r="24" spans="5:6" s="61" customFormat="1" ht="12.75">
      <c r="E24" s="62"/>
      <c r="F24" s="62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16.140625" style="22" customWidth="1"/>
    <col min="4" max="4" width="33.7109375" style="22" customWidth="1"/>
    <col min="5" max="5" width="12.8515625" style="75" customWidth="1"/>
    <col min="6" max="6" width="13.421875" style="75" customWidth="1"/>
    <col min="7" max="7" width="13.57421875" style="22" customWidth="1"/>
    <col min="8" max="8" width="14.140625" style="22" customWidth="1"/>
    <col min="9" max="9" width="13.8515625" style="22" customWidth="1"/>
    <col min="10" max="16384" width="9.140625" style="22" customWidth="1"/>
  </cols>
  <sheetData>
    <row r="1" spans="5:6" s="33" customFormat="1" ht="12.75">
      <c r="E1" s="34"/>
      <c r="F1" s="34"/>
    </row>
    <row r="2" spans="5:6" s="30" customFormat="1" ht="12.75">
      <c r="E2" s="31"/>
      <c r="F2" s="31"/>
    </row>
    <row r="3" spans="3:6" s="7" customFormat="1" ht="12.75">
      <c r="C3" s="17" t="s">
        <v>93</v>
      </c>
      <c r="E3" s="14"/>
      <c r="F3" s="14"/>
    </row>
    <row r="4" spans="3:6" s="7" customFormat="1" ht="12.75">
      <c r="C4" s="8"/>
      <c r="E4" s="14"/>
      <c r="F4" s="14"/>
    </row>
    <row r="5" spans="4:9" s="7" customFormat="1" ht="19.5" customHeight="1">
      <c r="D5" s="8"/>
      <c r="E5" s="14"/>
      <c r="F5" s="14"/>
      <c r="I5" s="885" t="s">
        <v>301</v>
      </c>
    </row>
    <row r="6" spans="2:9" ht="38.25">
      <c r="B6" s="886" t="s">
        <v>21</v>
      </c>
      <c r="C6" s="280" t="s">
        <v>0</v>
      </c>
      <c r="D6" s="887" t="s">
        <v>1</v>
      </c>
      <c r="E6" s="337" t="s">
        <v>253</v>
      </c>
      <c r="F6" s="337" t="s">
        <v>269</v>
      </c>
      <c r="G6" s="337" t="s">
        <v>270</v>
      </c>
      <c r="H6" s="337" t="s">
        <v>278</v>
      </c>
      <c r="I6" s="337" t="s">
        <v>262</v>
      </c>
    </row>
    <row r="7" spans="2:9" s="18" customFormat="1" ht="25.5">
      <c r="B7" s="888">
        <v>1</v>
      </c>
      <c r="C7" s="814" t="s">
        <v>209</v>
      </c>
      <c r="D7" s="5" t="s">
        <v>74</v>
      </c>
      <c r="E7" s="95">
        <v>0</v>
      </c>
      <c r="F7" s="95">
        <v>0</v>
      </c>
      <c r="G7" s="95">
        <v>0</v>
      </c>
      <c r="H7" s="95">
        <v>57999.990000000005</v>
      </c>
      <c r="I7" s="95">
        <f>H7+G7+F7+E7</f>
        <v>57999.990000000005</v>
      </c>
    </row>
    <row r="8" spans="2:9" s="18" customFormat="1" ht="25.5">
      <c r="B8" s="888">
        <v>2</v>
      </c>
      <c r="C8" s="814"/>
      <c r="D8" s="5" t="s">
        <v>65</v>
      </c>
      <c r="E8" s="95">
        <v>0</v>
      </c>
      <c r="F8" s="95">
        <v>0</v>
      </c>
      <c r="G8" s="95">
        <v>55999.99</v>
      </c>
      <c r="H8" s="95">
        <v>0.01999999999679858</v>
      </c>
      <c r="I8" s="95">
        <f>H8+G8+F8+E8</f>
        <v>56000.009999999995</v>
      </c>
    </row>
    <row r="9" spans="2:9" ht="24" customHeight="1">
      <c r="B9" s="888"/>
      <c r="C9" s="814"/>
      <c r="D9" s="889" t="s">
        <v>7</v>
      </c>
      <c r="E9" s="407">
        <f>SUM(E7:E8)</f>
        <v>0</v>
      </c>
      <c r="F9" s="407">
        <f>SUM(F7:F8)</f>
        <v>0</v>
      </c>
      <c r="G9" s="407">
        <v>55999.99</v>
      </c>
      <c r="H9" s="407">
        <v>58000.01</v>
      </c>
      <c r="I9" s="407">
        <f>SUM(I7:I8)</f>
        <v>114000</v>
      </c>
    </row>
    <row r="10" spans="2:9" ht="25.5">
      <c r="B10" s="888">
        <v>1</v>
      </c>
      <c r="C10" s="889" t="s">
        <v>92</v>
      </c>
      <c r="D10" s="16" t="s">
        <v>57</v>
      </c>
      <c r="E10" s="95">
        <v>43224.68</v>
      </c>
      <c r="F10" s="95">
        <v>25733.16</v>
      </c>
      <c r="G10" s="407">
        <v>75147.93</v>
      </c>
      <c r="H10" s="95">
        <v>84054.23000000001</v>
      </c>
      <c r="I10" s="95">
        <f>H10+G10+F10+E10</f>
        <v>228160</v>
      </c>
    </row>
    <row r="11" spans="2:9" ht="24.75" customHeight="1">
      <c r="B11" s="888"/>
      <c r="C11" s="889"/>
      <c r="D11" s="889" t="s">
        <v>7</v>
      </c>
      <c r="E11" s="407">
        <f>E10</f>
        <v>43224.68</v>
      </c>
      <c r="F11" s="407">
        <f>F10</f>
        <v>25733.16</v>
      </c>
      <c r="G11" s="407">
        <f>G10</f>
        <v>75147.93</v>
      </c>
      <c r="H11" s="407">
        <f>H10</f>
        <v>84054.23000000001</v>
      </c>
      <c r="I11" s="407">
        <f>I10</f>
        <v>228160</v>
      </c>
    </row>
    <row r="12" spans="2:4" ht="12.75">
      <c r="B12" s="96"/>
      <c r="C12" s="6"/>
      <c r="D12" s="6"/>
    </row>
    <row r="13" spans="2:6" s="19" customFormat="1" ht="12.75" customHeight="1">
      <c r="B13" s="349"/>
      <c r="C13" s="88"/>
      <c r="D13" s="89"/>
      <c r="E13" s="323"/>
      <c r="F13" s="323"/>
    </row>
    <row r="14" spans="2:6" s="19" customFormat="1" ht="12.75" customHeight="1">
      <c r="B14" s="349"/>
      <c r="C14" s="88"/>
      <c r="D14" s="89"/>
      <c r="E14" s="323"/>
      <c r="F14" s="323"/>
    </row>
    <row r="15" spans="2:6" s="7" customFormat="1" ht="12.75">
      <c r="B15" s="10"/>
      <c r="C15" s="499"/>
      <c r="D15" s="500"/>
      <c r="E15" s="501"/>
      <c r="F15" s="501"/>
    </row>
    <row r="16" spans="2:6" s="30" customFormat="1" ht="12.75">
      <c r="B16" s="502"/>
      <c r="C16" s="88"/>
      <c r="D16" s="89"/>
      <c r="E16" s="323"/>
      <c r="F16" s="323"/>
    </row>
    <row r="17" spans="2:6" s="157" customFormat="1" ht="12.75">
      <c r="B17" s="24"/>
      <c r="C17" s="24"/>
      <c r="D17" s="154"/>
      <c r="E17" s="166"/>
      <c r="F17" s="166"/>
    </row>
    <row r="18" spans="1:6" s="23" customFormat="1" ht="12.75">
      <c r="A18" s="20"/>
      <c r="B18" s="53"/>
      <c r="C18" s="20"/>
      <c r="D18" s="141"/>
      <c r="E18" s="24"/>
      <c r="F18" s="24"/>
    </row>
    <row r="19" spans="1:6" s="23" customFormat="1" ht="12.75">
      <c r="A19" s="14"/>
      <c r="B19" s="53"/>
      <c r="C19" s="14"/>
      <c r="D19" s="137"/>
      <c r="E19" s="24"/>
      <c r="F19" s="24"/>
    </row>
    <row r="20" spans="1:6" s="23" customFormat="1" ht="12.75">
      <c r="A20" s="14"/>
      <c r="B20" s="61"/>
      <c r="C20" s="54"/>
      <c r="E20" s="24"/>
      <c r="F20" s="24"/>
    </row>
    <row r="21" spans="1:6" s="15" customFormat="1" ht="12.75">
      <c r="A21" s="13"/>
      <c r="B21" s="61"/>
      <c r="C21" s="39"/>
      <c r="D21" s="59"/>
      <c r="E21" s="21"/>
      <c r="F21" s="21"/>
    </row>
    <row r="22" spans="1:6" s="51" customFormat="1" ht="12.75">
      <c r="A22" s="23"/>
      <c r="B22" s="61"/>
      <c r="C22" s="61"/>
      <c r="D22" s="61"/>
      <c r="E22" s="54"/>
      <c r="F22" s="54"/>
    </row>
    <row r="23" spans="2:6" s="15" customFormat="1" ht="12.75">
      <c r="B23" s="13"/>
      <c r="C23" s="61"/>
      <c r="D23" s="61"/>
      <c r="E23" s="21"/>
      <c r="F23" s="21"/>
    </row>
    <row r="24" spans="2:6" s="51" customFormat="1" ht="12.75">
      <c r="B24" s="23"/>
      <c r="C24" s="61"/>
      <c r="D24" s="18"/>
      <c r="E24" s="54"/>
      <c r="F24" s="54"/>
    </row>
    <row r="25" spans="4:6" s="88" customFormat="1" ht="12.75">
      <c r="D25" s="89"/>
      <c r="E25" s="89"/>
      <c r="F25" s="89"/>
    </row>
    <row r="26" spans="4:6" s="88" customFormat="1" ht="12.75">
      <c r="D26" s="89"/>
      <c r="E26" s="89"/>
      <c r="F26" s="89"/>
    </row>
  </sheetData>
  <sheetProtection selectLockedCells="1" selectUnlockedCells="1"/>
  <mergeCells count="1">
    <mergeCell ref="C7:C9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N1013"/>
  <sheetViews>
    <sheetView zoomScalePageLayoutView="0" workbookViewId="0" topLeftCell="A1">
      <pane ySplit="5" topLeftCell="A6" activePane="bottomLeft" state="frozen"/>
      <selection pane="topLeft" activeCell="Z12" sqref="Z12"/>
      <selection pane="bottomLeft" activeCell="K70" sqref="K70"/>
    </sheetView>
  </sheetViews>
  <sheetFormatPr defaultColWidth="9.140625" defaultRowHeight="26.25" customHeight="1"/>
  <cols>
    <col min="1" max="1" width="1.57421875" style="221" customWidth="1"/>
    <col min="2" max="2" width="4.8515625" style="221" customWidth="1"/>
    <col min="3" max="3" width="17.57421875" style="273" customWidth="1"/>
    <col min="4" max="4" width="39.00390625" style="237" customWidth="1"/>
    <col min="5" max="5" width="17.421875" style="467" customWidth="1"/>
    <col min="6" max="6" width="16.7109375" style="467" customWidth="1"/>
    <col min="7" max="7" width="16.57421875" style="700" customWidth="1"/>
    <col min="8" max="9" width="15.421875" style="237" customWidth="1"/>
    <col min="10" max="16384" width="9.140625" style="221" customWidth="1"/>
  </cols>
  <sheetData>
    <row r="1" spans="1:4" ht="9" customHeight="1">
      <c r="A1" s="537"/>
      <c r="B1" s="537"/>
      <c r="C1" s="538"/>
      <c r="D1" s="71"/>
    </row>
    <row r="2" spans="1:4" ht="15.75" customHeight="1">
      <c r="A2" s="537"/>
      <c r="B2" s="537"/>
      <c r="C2" s="538"/>
      <c r="D2" s="71"/>
    </row>
    <row r="3" spans="1:4" ht="17.25" customHeight="1">
      <c r="A3" s="10"/>
      <c r="B3" s="10"/>
      <c r="C3" s="55"/>
      <c r="D3" s="42" t="s">
        <v>22</v>
      </c>
    </row>
    <row r="4" spans="1:9" ht="18.75" customHeight="1" thickBot="1">
      <c r="A4" s="539"/>
      <c r="B4" s="539"/>
      <c r="C4" s="502"/>
      <c r="D4" s="502"/>
      <c r="I4" s="47" t="s">
        <v>301</v>
      </c>
    </row>
    <row r="5" spans="1:9" ht="39.75" customHeight="1" thickBot="1">
      <c r="A5" s="540"/>
      <c r="B5" s="698" t="s">
        <v>21</v>
      </c>
      <c r="C5" s="526" t="s">
        <v>0</v>
      </c>
      <c r="D5" s="526" t="s">
        <v>1</v>
      </c>
      <c r="E5" s="415" t="s">
        <v>254</v>
      </c>
      <c r="F5" s="415" t="s">
        <v>271</v>
      </c>
      <c r="G5" s="415" t="s">
        <v>270</v>
      </c>
      <c r="H5" s="415" t="s">
        <v>278</v>
      </c>
      <c r="I5" s="585" t="s">
        <v>274</v>
      </c>
    </row>
    <row r="6" spans="1:9" ht="12.75">
      <c r="A6" s="541"/>
      <c r="B6" s="546">
        <v>1</v>
      </c>
      <c r="C6" s="822" t="s">
        <v>3</v>
      </c>
      <c r="D6" s="547" t="s">
        <v>57</v>
      </c>
      <c r="E6" s="701">
        <v>0</v>
      </c>
      <c r="F6" s="701">
        <v>609070.75</v>
      </c>
      <c r="G6" s="701">
        <v>663933.25</v>
      </c>
      <c r="H6" s="701">
        <v>834980.57</v>
      </c>
      <c r="I6" s="702">
        <v>2107984.57</v>
      </c>
    </row>
    <row r="7" spans="1:9" ht="12.75">
      <c r="A7" s="542"/>
      <c r="B7" s="524">
        <v>2</v>
      </c>
      <c r="C7" s="823"/>
      <c r="D7" s="543" t="s">
        <v>8</v>
      </c>
      <c r="E7" s="463">
        <v>312279.44</v>
      </c>
      <c r="F7" s="463">
        <v>252606.21999999997</v>
      </c>
      <c r="G7" s="463">
        <v>677838.2799999999</v>
      </c>
      <c r="H7" s="463">
        <v>58265.67000000016</v>
      </c>
      <c r="I7" s="703">
        <v>1300989.61</v>
      </c>
    </row>
    <row r="8" spans="1:9" ht="12.75">
      <c r="A8" s="542"/>
      <c r="B8" s="524">
        <v>3</v>
      </c>
      <c r="C8" s="823"/>
      <c r="D8" s="313" t="s">
        <v>180</v>
      </c>
      <c r="E8" s="463">
        <v>93853.74</v>
      </c>
      <c r="F8" s="463">
        <v>387423.97</v>
      </c>
      <c r="G8" s="463">
        <v>392385.91</v>
      </c>
      <c r="H8" s="463">
        <v>642047.4400000002</v>
      </c>
      <c r="I8" s="703">
        <v>1515711.06</v>
      </c>
    </row>
    <row r="9" spans="1:9" ht="12.75">
      <c r="A9" s="542"/>
      <c r="B9" s="524">
        <v>4</v>
      </c>
      <c r="C9" s="823"/>
      <c r="D9" s="313" t="s">
        <v>73</v>
      </c>
      <c r="E9" s="463">
        <v>50055.33</v>
      </c>
      <c r="F9" s="463">
        <v>56459.77</v>
      </c>
      <c r="G9" s="463">
        <v>185602.63</v>
      </c>
      <c r="H9" s="463">
        <v>133368.16000000003</v>
      </c>
      <c r="I9" s="703">
        <v>425485.8900000001</v>
      </c>
    </row>
    <row r="10" spans="1:9" ht="12.75">
      <c r="A10" s="542"/>
      <c r="B10" s="524">
        <v>5</v>
      </c>
      <c r="C10" s="823"/>
      <c r="D10" s="313" t="s">
        <v>224</v>
      </c>
      <c r="E10" s="463">
        <v>278085.16</v>
      </c>
      <c r="F10" s="463">
        <v>808935.0700000001</v>
      </c>
      <c r="G10" s="463">
        <v>1264831.82</v>
      </c>
      <c r="H10" s="463">
        <v>653665.1499999999</v>
      </c>
      <c r="I10" s="703">
        <v>3005517.2</v>
      </c>
    </row>
    <row r="11" spans="1:9" ht="25.5">
      <c r="A11" s="542"/>
      <c r="B11" s="544">
        <v>6</v>
      </c>
      <c r="C11" s="823"/>
      <c r="D11" s="313" t="s">
        <v>225</v>
      </c>
      <c r="E11" s="463">
        <v>0</v>
      </c>
      <c r="F11" s="463">
        <v>68293.66</v>
      </c>
      <c r="G11" s="463">
        <v>0</v>
      </c>
      <c r="H11" s="463">
        <v>48482.009999999995</v>
      </c>
      <c r="I11" s="703">
        <v>116775.67</v>
      </c>
    </row>
    <row r="12" spans="1:9" ht="12.75">
      <c r="A12" s="542"/>
      <c r="B12" s="544">
        <v>7</v>
      </c>
      <c r="C12" s="823"/>
      <c r="D12" s="545" t="s">
        <v>101</v>
      </c>
      <c r="E12" s="463">
        <v>0</v>
      </c>
      <c r="F12" s="463">
        <v>0</v>
      </c>
      <c r="G12" s="463">
        <v>0</v>
      </c>
      <c r="H12" s="463">
        <v>0</v>
      </c>
      <c r="I12" s="703">
        <v>0</v>
      </c>
    </row>
    <row r="13" spans="1:118" s="619" customFormat="1" ht="13.5" thickBot="1">
      <c r="A13" s="558"/>
      <c r="B13" s="344"/>
      <c r="C13" s="824"/>
      <c r="D13" s="322" t="s">
        <v>7</v>
      </c>
      <c r="E13" s="521">
        <v>734273.6699999999</v>
      </c>
      <c r="F13" s="521">
        <f>SUM(F6:F12)</f>
        <v>2182789.4400000004</v>
      </c>
      <c r="G13" s="521">
        <f>SUM(G6:G12)</f>
        <v>3184591.8899999997</v>
      </c>
      <c r="H13" s="510">
        <v>2370809</v>
      </c>
      <c r="I13" s="704">
        <v>8472464</v>
      </c>
      <c r="J13" s="699"/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  <c r="BD13" s="699"/>
      <c r="BE13" s="699"/>
      <c r="BF13" s="699"/>
      <c r="BG13" s="699"/>
      <c r="BH13" s="699"/>
      <c r="BI13" s="699"/>
      <c r="BJ13" s="699"/>
      <c r="BK13" s="699"/>
      <c r="BL13" s="699"/>
      <c r="BM13" s="699"/>
      <c r="BN13" s="699"/>
      <c r="BO13" s="699"/>
      <c r="BP13" s="699"/>
      <c r="BQ13" s="699"/>
      <c r="BR13" s="699"/>
      <c r="BS13" s="699"/>
      <c r="BT13" s="699"/>
      <c r="BU13" s="699"/>
      <c r="BV13" s="699"/>
      <c r="BW13" s="699"/>
      <c r="BX13" s="699"/>
      <c r="BY13" s="699"/>
      <c r="BZ13" s="699"/>
      <c r="CA13" s="699"/>
      <c r="CB13" s="699"/>
      <c r="CC13" s="699"/>
      <c r="CD13" s="699"/>
      <c r="CE13" s="699"/>
      <c r="CF13" s="699"/>
      <c r="CG13" s="699"/>
      <c r="CH13" s="699"/>
      <c r="CI13" s="699"/>
      <c r="CJ13" s="699"/>
      <c r="CK13" s="699"/>
      <c r="CL13" s="699"/>
      <c r="CM13" s="699"/>
      <c r="CN13" s="699"/>
      <c r="CO13" s="699"/>
      <c r="CP13" s="699"/>
      <c r="CQ13" s="699"/>
      <c r="CR13" s="699"/>
      <c r="CS13" s="699"/>
      <c r="CT13" s="699"/>
      <c r="CU13" s="699"/>
      <c r="CV13" s="699"/>
      <c r="CW13" s="699"/>
      <c r="CX13" s="699"/>
      <c r="CY13" s="699"/>
      <c r="CZ13" s="699"/>
      <c r="DA13" s="699"/>
      <c r="DB13" s="699"/>
      <c r="DC13" s="699"/>
      <c r="DD13" s="699"/>
      <c r="DE13" s="699"/>
      <c r="DF13" s="699"/>
      <c r="DG13" s="699"/>
      <c r="DH13" s="699"/>
      <c r="DI13" s="699"/>
      <c r="DJ13" s="699"/>
      <c r="DK13" s="699"/>
      <c r="DL13" s="699"/>
      <c r="DM13" s="699"/>
      <c r="DN13" s="699"/>
    </row>
    <row r="14" spans="1:9" ht="12.75">
      <c r="A14" s="542"/>
      <c r="B14" s="523">
        <v>1</v>
      </c>
      <c r="C14" s="822" t="s">
        <v>4</v>
      </c>
      <c r="D14" s="534" t="s">
        <v>57</v>
      </c>
      <c r="E14" s="511">
        <v>0</v>
      </c>
      <c r="F14" s="511">
        <v>243518.54</v>
      </c>
      <c r="G14" s="511">
        <v>111334.41</v>
      </c>
      <c r="H14" s="463">
        <v>127385.70999999999</v>
      </c>
      <c r="I14" s="703">
        <v>482238.66000000003</v>
      </c>
    </row>
    <row r="15" spans="1:9" ht="12.75">
      <c r="A15" s="542"/>
      <c r="B15" s="524">
        <v>2</v>
      </c>
      <c r="C15" s="823"/>
      <c r="D15" s="543" t="s">
        <v>8</v>
      </c>
      <c r="E15" s="463">
        <v>321783.58999999997</v>
      </c>
      <c r="F15" s="463">
        <v>304777.87</v>
      </c>
      <c r="G15" s="463">
        <v>856461.61</v>
      </c>
      <c r="H15" s="463">
        <v>420267.3999999998</v>
      </c>
      <c r="I15" s="703">
        <v>1903290.4699999997</v>
      </c>
    </row>
    <row r="16" spans="1:9" ht="12.75">
      <c r="A16" s="542"/>
      <c r="B16" s="524">
        <v>3</v>
      </c>
      <c r="C16" s="823"/>
      <c r="D16" s="313" t="s">
        <v>224</v>
      </c>
      <c r="E16" s="463">
        <v>0</v>
      </c>
      <c r="F16" s="463">
        <v>50750.54</v>
      </c>
      <c r="G16" s="463">
        <v>0</v>
      </c>
      <c r="H16" s="463">
        <v>688.4599999999991</v>
      </c>
      <c r="I16" s="703">
        <v>51439</v>
      </c>
    </row>
    <row r="17" spans="1:9" ht="12.75">
      <c r="A17" s="542"/>
      <c r="B17" s="524">
        <v>4</v>
      </c>
      <c r="C17" s="823"/>
      <c r="D17" s="313" t="s">
        <v>220</v>
      </c>
      <c r="E17" s="463">
        <v>40322.35</v>
      </c>
      <c r="F17" s="463">
        <v>85399.91</v>
      </c>
      <c r="G17" s="463">
        <v>158855.19</v>
      </c>
      <c r="H17" s="463">
        <v>262903.45</v>
      </c>
      <c r="I17" s="703">
        <v>547480.9</v>
      </c>
    </row>
    <row r="18" spans="1:9" ht="25.5">
      <c r="A18" s="542"/>
      <c r="B18" s="524">
        <v>5</v>
      </c>
      <c r="C18" s="823"/>
      <c r="D18" s="313" t="s">
        <v>225</v>
      </c>
      <c r="E18" s="463">
        <v>0</v>
      </c>
      <c r="F18" s="463">
        <v>82792.87</v>
      </c>
      <c r="G18" s="463">
        <v>0</v>
      </c>
      <c r="H18" s="463">
        <v>219201.78</v>
      </c>
      <c r="I18" s="703">
        <v>301994.65</v>
      </c>
    </row>
    <row r="19" spans="1:9" ht="12.75">
      <c r="A19" s="542"/>
      <c r="B19" s="524">
        <v>6</v>
      </c>
      <c r="C19" s="823"/>
      <c r="D19" s="313" t="s">
        <v>73</v>
      </c>
      <c r="E19" s="463">
        <v>48664.9</v>
      </c>
      <c r="F19" s="463">
        <v>28694.16</v>
      </c>
      <c r="G19" s="463">
        <v>70825.89</v>
      </c>
      <c r="H19" s="463">
        <v>203875.76999999996</v>
      </c>
      <c r="I19" s="703">
        <v>352060.72</v>
      </c>
    </row>
    <row r="20" spans="1:9" ht="12.75">
      <c r="A20" s="542"/>
      <c r="B20" s="524">
        <v>7</v>
      </c>
      <c r="C20" s="823"/>
      <c r="D20" s="313" t="s">
        <v>219</v>
      </c>
      <c r="E20" s="463">
        <v>28633.94</v>
      </c>
      <c r="F20" s="463">
        <v>9124.21</v>
      </c>
      <c r="G20" s="463">
        <v>53119.42</v>
      </c>
      <c r="H20" s="463">
        <v>45181.63000000002</v>
      </c>
      <c r="I20" s="703">
        <v>136059.2</v>
      </c>
    </row>
    <row r="21" spans="1:9" ht="12.75">
      <c r="A21" s="542"/>
      <c r="B21" s="544">
        <v>8</v>
      </c>
      <c r="C21" s="823"/>
      <c r="D21" s="545" t="s">
        <v>101</v>
      </c>
      <c r="E21" s="463">
        <v>0</v>
      </c>
      <c r="F21" s="463">
        <v>38931.92</v>
      </c>
      <c r="G21" s="463">
        <v>0</v>
      </c>
      <c r="H21" s="463">
        <v>0</v>
      </c>
      <c r="I21" s="703">
        <v>38931.92</v>
      </c>
    </row>
    <row r="22" spans="1:9" s="10" customFormat="1" ht="13.5" thickBot="1">
      <c r="A22" s="482"/>
      <c r="B22" s="548"/>
      <c r="C22" s="823"/>
      <c r="D22" s="549" t="s">
        <v>7</v>
      </c>
      <c r="E22" s="550">
        <v>439404.77999999997</v>
      </c>
      <c r="F22" s="533">
        <f>SUM(F14:F21)</f>
        <v>843990.0200000001</v>
      </c>
      <c r="G22" s="533">
        <f>SUM(G14:G21)</f>
        <v>1250596.5199999998</v>
      </c>
      <c r="H22" s="510">
        <v>1279504.2</v>
      </c>
      <c r="I22" s="704">
        <v>3813495.5199999996</v>
      </c>
    </row>
    <row r="23" spans="1:9" ht="25.5">
      <c r="A23" s="542"/>
      <c r="B23" s="546">
        <v>1</v>
      </c>
      <c r="C23" s="822" t="s">
        <v>5</v>
      </c>
      <c r="D23" s="547" t="s">
        <v>223</v>
      </c>
      <c r="E23" s="701">
        <v>1886.27</v>
      </c>
      <c r="F23" s="701">
        <v>0</v>
      </c>
      <c r="G23" s="463">
        <v>0</v>
      </c>
      <c r="H23" s="463">
        <v>8313.73</v>
      </c>
      <c r="I23" s="703">
        <v>10200</v>
      </c>
    </row>
    <row r="24" spans="1:9" ht="25.5">
      <c r="A24" s="542"/>
      <c r="B24" s="524">
        <v>2</v>
      </c>
      <c r="C24" s="823"/>
      <c r="D24" s="313" t="s">
        <v>226</v>
      </c>
      <c r="E24" s="463">
        <v>0</v>
      </c>
      <c r="F24" s="463">
        <v>0</v>
      </c>
      <c r="G24" s="463">
        <v>0</v>
      </c>
      <c r="H24" s="463">
        <v>0</v>
      </c>
      <c r="I24" s="703">
        <v>0</v>
      </c>
    </row>
    <row r="25" spans="1:9" ht="13.5" thickBot="1">
      <c r="A25" s="482"/>
      <c r="B25" s="344"/>
      <c r="C25" s="824"/>
      <c r="D25" s="322" t="s">
        <v>7</v>
      </c>
      <c r="E25" s="521">
        <v>1886.27</v>
      </c>
      <c r="F25" s="521">
        <f>SUM(F23:F24)</f>
        <v>0</v>
      </c>
      <c r="G25" s="521">
        <f>SUM(G23:G24)</f>
        <v>0</v>
      </c>
      <c r="H25" s="510">
        <v>8313.73</v>
      </c>
      <c r="I25" s="704">
        <v>10200</v>
      </c>
    </row>
    <row r="26" spans="1:9" ht="12.75">
      <c r="A26" s="542"/>
      <c r="B26" s="523">
        <v>1</v>
      </c>
      <c r="C26" s="819" t="s">
        <v>25</v>
      </c>
      <c r="D26" s="534" t="s">
        <v>52</v>
      </c>
      <c r="E26" s="511">
        <v>1558084.8900000001</v>
      </c>
      <c r="F26" s="511">
        <v>1926067.15</v>
      </c>
      <c r="G26" s="463">
        <v>1966121.76</v>
      </c>
      <c r="H26" s="463">
        <v>2296219.7600000002</v>
      </c>
      <c r="I26" s="703">
        <v>7746493.5600000005</v>
      </c>
    </row>
    <row r="27" spans="1:9" ht="12.75">
      <c r="A27" s="542"/>
      <c r="B27" s="524">
        <v>2</v>
      </c>
      <c r="C27" s="823"/>
      <c r="D27" s="543" t="s">
        <v>182</v>
      </c>
      <c r="E27" s="463">
        <v>391947.76</v>
      </c>
      <c r="F27" s="463">
        <v>425398.88</v>
      </c>
      <c r="G27" s="463">
        <v>642432.38</v>
      </c>
      <c r="H27" s="463">
        <v>451614.6</v>
      </c>
      <c r="I27" s="703">
        <v>1911393.6199999999</v>
      </c>
    </row>
    <row r="28" spans="1:9" ht="12.75">
      <c r="A28" s="542"/>
      <c r="B28" s="524">
        <v>3</v>
      </c>
      <c r="C28" s="823"/>
      <c r="D28" s="545" t="s">
        <v>101</v>
      </c>
      <c r="E28" s="463">
        <v>16673.13</v>
      </c>
      <c r="F28" s="463">
        <v>16331.869999999999</v>
      </c>
      <c r="G28" s="463">
        <v>27702.54</v>
      </c>
      <c r="H28" s="463">
        <v>9165.279999999995</v>
      </c>
      <c r="I28" s="703">
        <v>69872.81999999999</v>
      </c>
    </row>
    <row r="29" spans="1:9" s="10" customFormat="1" ht="13.5" thickBot="1">
      <c r="A29" s="482"/>
      <c r="B29" s="548"/>
      <c r="C29" s="823"/>
      <c r="D29" s="549" t="s">
        <v>7</v>
      </c>
      <c r="E29" s="533">
        <v>1966705.78</v>
      </c>
      <c r="F29" s="533">
        <f>SUM(F26:F28)</f>
        <v>2367797.9</v>
      </c>
      <c r="G29" s="533">
        <f>SUM(G26:G28)</f>
        <v>2636256.68</v>
      </c>
      <c r="H29" s="705">
        <v>2756999.64</v>
      </c>
      <c r="I29" s="706">
        <v>9727760</v>
      </c>
    </row>
    <row r="30" spans="1:9" s="10" customFormat="1" ht="26.25" thickBot="1">
      <c r="A30" s="482"/>
      <c r="B30" s="525">
        <v>1</v>
      </c>
      <c r="C30" s="514" t="s">
        <v>232</v>
      </c>
      <c r="D30" s="526" t="s">
        <v>223</v>
      </c>
      <c r="E30" s="621">
        <v>48090.8</v>
      </c>
      <c r="F30" s="621">
        <v>336483</v>
      </c>
      <c r="G30" s="510">
        <v>96095.18</v>
      </c>
      <c r="H30" s="705">
        <v>286161.02</v>
      </c>
      <c r="I30" s="706">
        <v>766830</v>
      </c>
    </row>
    <row r="31" spans="1:9" ht="12.75">
      <c r="A31" s="542"/>
      <c r="B31" s="546">
        <v>1</v>
      </c>
      <c r="C31" s="822" t="s">
        <v>6</v>
      </c>
      <c r="D31" s="547" t="s">
        <v>220</v>
      </c>
      <c r="E31" s="701">
        <v>167006.2</v>
      </c>
      <c r="F31" s="701">
        <v>334125.77</v>
      </c>
      <c r="G31" s="511">
        <v>282720.66</v>
      </c>
      <c r="H31" s="463">
        <v>133475.0250181643</v>
      </c>
      <c r="I31" s="703">
        <v>917327.6550181643</v>
      </c>
    </row>
    <row r="32" spans="1:9" ht="20.25" customHeight="1">
      <c r="A32" s="542"/>
      <c r="B32" s="524">
        <v>2</v>
      </c>
      <c r="C32" s="823"/>
      <c r="D32" s="543" t="s">
        <v>8</v>
      </c>
      <c r="E32" s="463">
        <v>1538226.4</v>
      </c>
      <c r="F32" s="463">
        <v>1839292.58</v>
      </c>
      <c r="G32" s="463">
        <v>2017305.88</v>
      </c>
      <c r="H32" s="463">
        <v>2154397.484981836</v>
      </c>
      <c r="I32" s="703">
        <v>7549222.344981836</v>
      </c>
    </row>
    <row r="33" spans="1:9" ht="23.25" customHeight="1" thickBot="1">
      <c r="A33" s="482"/>
      <c r="B33" s="344"/>
      <c r="C33" s="824"/>
      <c r="D33" s="322" t="s">
        <v>7</v>
      </c>
      <c r="E33" s="521">
        <v>1705232.5999999999</v>
      </c>
      <c r="F33" s="521">
        <f>SUM(F31:F32)</f>
        <v>2173418.35</v>
      </c>
      <c r="G33" s="521">
        <f>SUM(G31:G32)</f>
        <v>2300026.54</v>
      </c>
      <c r="H33" s="510">
        <v>2287872.5100000002</v>
      </c>
      <c r="I33" s="704">
        <v>8466550</v>
      </c>
    </row>
    <row r="34" spans="1:9" s="323" customFormat="1" ht="26.25" thickBot="1">
      <c r="A34" s="551"/>
      <c r="B34" s="552">
        <v>1</v>
      </c>
      <c r="C34" s="553" t="s">
        <v>92</v>
      </c>
      <c r="D34" s="486" t="s">
        <v>57</v>
      </c>
      <c r="E34" s="707">
        <v>3999.34</v>
      </c>
      <c r="F34" s="707">
        <v>1998.85</v>
      </c>
      <c r="G34" s="708">
        <v>3059.31</v>
      </c>
      <c r="H34" s="621">
        <v>6272.5</v>
      </c>
      <c r="I34" s="890">
        <v>15330</v>
      </c>
    </row>
    <row r="35" spans="1:9" ht="39" thickBot="1">
      <c r="A35" s="551"/>
      <c r="B35" s="580">
        <v>1</v>
      </c>
      <c r="C35" s="431" t="s">
        <v>45</v>
      </c>
      <c r="D35" s="581" t="s">
        <v>250</v>
      </c>
      <c r="E35" s="621">
        <v>91923.8</v>
      </c>
      <c r="F35" s="621">
        <v>88733.8</v>
      </c>
      <c r="G35" s="621">
        <v>419315.76</v>
      </c>
      <c r="H35" s="621">
        <v>180936.64</v>
      </c>
      <c r="I35" s="890">
        <v>780910.0000000001</v>
      </c>
    </row>
    <row r="36" spans="1:9" ht="12.75">
      <c r="A36" s="542"/>
      <c r="B36" s="546">
        <v>1</v>
      </c>
      <c r="C36" s="822" t="s">
        <v>83</v>
      </c>
      <c r="D36" s="554" t="s">
        <v>207</v>
      </c>
      <c r="E36" s="701">
        <v>62016.64</v>
      </c>
      <c r="F36" s="701">
        <v>62016.64</v>
      </c>
      <c r="G36" s="701">
        <v>126513.95</v>
      </c>
      <c r="H36" s="511">
        <v>127388.42124999997</v>
      </c>
      <c r="I36" s="891">
        <v>377935.65125</v>
      </c>
    </row>
    <row r="37" spans="1:9" ht="12.75">
      <c r="A37" s="542"/>
      <c r="B37" s="524">
        <v>2</v>
      </c>
      <c r="C37" s="823"/>
      <c r="D37" s="543" t="s">
        <v>69</v>
      </c>
      <c r="E37" s="463">
        <v>45972.28</v>
      </c>
      <c r="F37" s="463">
        <v>10926.16</v>
      </c>
      <c r="G37" s="463">
        <v>41507.2</v>
      </c>
      <c r="H37" s="463">
        <v>159261.96000000002</v>
      </c>
      <c r="I37" s="703">
        <v>257667.60000000003</v>
      </c>
    </row>
    <row r="38" spans="1:9" ht="12.75">
      <c r="A38" s="542"/>
      <c r="B38" s="524">
        <v>3</v>
      </c>
      <c r="C38" s="823"/>
      <c r="D38" s="543" t="s">
        <v>57</v>
      </c>
      <c r="E38" s="463">
        <v>0</v>
      </c>
      <c r="F38" s="463">
        <v>124184.66</v>
      </c>
      <c r="G38" s="463">
        <v>0</v>
      </c>
      <c r="H38" s="463">
        <v>61842.047499999986</v>
      </c>
      <c r="I38" s="703">
        <v>186026.7075</v>
      </c>
    </row>
    <row r="39" spans="1:9" ht="25.5">
      <c r="A39" s="542"/>
      <c r="B39" s="544">
        <v>4</v>
      </c>
      <c r="C39" s="823"/>
      <c r="D39" s="555" t="s">
        <v>239</v>
      </c>
      <c r="E39" s="463">
        <v>0</v>
      </c>
      <c r="F39" s="463">
        <v>0</v>
      </c>
      <c r="G39" s="463">
        <v>35815.22</v>
      </c>
      <c r="H39" s="463">
        <v>40904.81999999999</v>
      </c>
      <c r="I39" s="703">
        <v>76720.04</v>
      </c>
    </row>
    <row r="40" spans="1:9" ht="13.5" thickBot="1">
      <c r="A40" s="482"/>
      <c r="B40" s="344"/>
      <c r="C40" s="824"/>
      <c r="D40" s="314" t="s">
        <v>7</v>
      </c>
      <c r="E40" s="521">
        <v>107988.92</v>
      </c>
      <c r="F40" s="521">
        <f>SUM(F36:F39)</f>
        <v>197127.46000000002</v>
      </c>
      <c r="G40" s="521">
        <f>SUM(G36:G39)</f>
        <v>203836.37</v>
      </c>
      <c r="H40" s="521">
        <v>389397.24874999997</v>
      </c>
      <c r="I40" s="704">
        <v>898349.99875</v>
      </c>
    </row>
    <row r="41" spans="1:9" ht="12.75">
      <c r="A41" s="542"/>
      <c r="B41" s="523">
        <v>1</v>
      </c>
      <c r="C41" s="819" t="s">
        <v>85</v>
      </c>
      <c r="D41" s="522" t="s">
        <v>8</v>
      </c>
      <c r="E41" s="511">
        <v>0</v>
      </c>
      <c r="F41" s="511">
        <v>486026.64</v>
      </c>
      <c r="G41" s="511">
        <v>567690.31</v>
      </c>
      <c r="H41" s="463">
        <v>337150.6</v>
      </c>
      <c r="I41" s="703">
        <v>1390867.55</v>
      </c>
    </row>
    <row r="42" spans="1:9" ht="12.75">
      <c r="A42" s="483"/>
      <c r="B42" s="524">
        <v>2</v>
      </c>
      <c r="C42" s="820"/>
      <c r="D42" s="313" t="s">
        <v>180</v>
      </c>
      <c r="E42" s="463">
        <v>243288</v>
      </c>
      <c r="F42" s="463">
        <v>1376779.55</v>
      </c>
      <c r="G42" s="463">
        <v>0</v>
      </c>
      <c r="H42" s="463">
        <v>13184.899999999907</v>
      </c>
      <c r="I42" s="703">
        <v>1633252.45</v>
      </c>
    </row>
    <row r="43" spans="1:9" s="10" customFormat="1" ht="13.5" thickBot="1">
      <c r="A43" s="482"/>
      <c r="B43" s="344"/>
      <c r="C43" s="821"/>
      <c r="D43" s="314" t="s">
        <v>7</v>
      </c>
      <c r="E43" s="521">
        <v>243288</v>
      </c>
      <c r="F43" s="521">
        <f>SUM(F41:F42)</f>
        <v>1862806.19</v>
      </c>
      <c r="G43" s="510">
        <f>G41+G42</f>
        <v>567690.31</v>
      </c>
      <c r="H43" s="521">
        <v>350335.4999999999</v>
      </c>
      <c r="I43" s="704">
        <v>3024120</v>
      </c>
    </row>
    <row r="44" spans="1:9" ht="12.75">
      <c r="A44" s="542"/>
      <c r="B44" s="523">
        <v>1</v>
      </c>
      <c r="C44" s="822" t="s">
        <v>86</v>
      </c>
      <c r="D44" s="554" t="s">
        <v>250</v>
      </c>
      <c r="E44" s="701">
        <v>384540.01</v>
      </c>
      <c r="F44" s="701">
        <v>240331.92</v>
      </c>
      <c r="G44" s="463">
        <v>131851.63</v>
      </c>
      <c r="H44" s="463">
        <v>154189.84</v>
      </c>
      <c r="I44" s="703">
        <v>910913.4</v>
      </c>
    </row>
    <row r="45" spans="1:9" ht="25.5">
      <c r="A45" s="542"/>
      <c r="B45" s="524">
        <v>2</v>
      </c>
      <c r="C45" s="823"/>
      <c r="D45" s="543" t="s">
        <v>251</v>
      </c>
      <c r="E45" s="463">
        <v>35912.45</v>
      </c>
      <c r="F45" s="463">
        <v>71824.89</v>
      </c>
      <c r="G45" s="463">
        <v>71824.9</v>
      </c>
      <c r="H45" s="463">
        <v>93014.36</v>
      </c>
      <c r="I45" s="703">
        <v>272576.60000000003</v>
      </c>
    </row>
    <row r="46" spans="1:9" ht="13.5" thickBot="1">
      <c r="A46" s="482"/>
      <c r="B46" s="548"/>
      <c r="C46" s="824"/>
      <c r="D46" s="314" t="s">
        <v>7</v>
      </c>
      <c r="E46" s="521">
        <v>420452.46</v>
      </c>
      <c r="F46" s="521">
        <f>SUM(F44:F45)</f>
        <v>312156.81</v>
      </c>
      <c r="G46" s="521">
        <f>SUM(G44:G45)</f>
        <v>203676.53</v>
      </c>
      <c r="H46" s="521">
        <v>247204.2</v>
      </c>
      <c r="I46" s="704">
        <v>1183490</v>
      </c>
    </row>
    <row r="47" spans="1:9" ht="12.75">
      <c r="A47" s="542"/>
      <c r="B47" s="546">
        <v>1</v>
      </c>
      <c r="C47" s="822" t="s">
        <v>87</v>
      </c>
      <c r="D47" s="554" t="s">
        <v>8</v>
      </c>
      <c r="E47" s="701">
        <v>571847.14</v>
      </c>
      <c r="F47" s="701">
        <v>937660.69</v>
      </c>
      <c r="G47" s="463">
        <v>246500.74</v>
      </c>
      <c r="H47" s="463">
        <v>1174104.44</v>
      </c>
      <c r="I47" s="703">
        <v>2930113.0100000002</v>
      </c>
    </row>
    <row r="48" spans="1:9" ht="12.75">
      <c r="A48" s="542"/>
      <c r="B48" s="524">
        <v>2</v>
      </c>
      <c r="C48" s="823"/>
      <c r="D48" s="313" t="s">
        <v>64</v>
      </c>
      <c r="E48" s="463">
        <v>384080.64</v>
      </c>
      <c r="F48" s="463">
        <v>381537.06</v>
      </c>
      <c r="G48" s="463">
        <v>401885.71</v>
      </c>
      <c r="H48" s="463">
        <v>362500.94999999995</v>
      </c>
      <c r="I48" s="703">
        <v>1530004.3599999999</v>
      </c>
    </row>
    <row r="49" spans="1:9" ht="12.75">
      <c r="A49" s="542"/>
      <c r="B49" s="524">
        <v>3</v>
      </c>
      <c r="C49" s="823"/>
      <c r="D49" s="313" t="s">
        <v>180</v>
      </c>
      <c r="E49" s="463">
        <v>117246.88</v>
      </c>
      <c r="F49" s="463">
        <v>112149.19</v>
      </c>
      <c r="G49" s="463">
        <v>158028.41</v>
      </c>
      <c r="H49" s="463">
        <v>140587.47</v>
      </c>
      <c r="I49" s="703">
        <v>528011.95</v>
      </c>
    </row>
    <row r="50" spans="1:9" ht="12.75">
      <c r="A50" s="542"/>
      <c r="B50" s="544">
        <v>4</v>
      </c>
      <c r="C50" s="823"/>
      <c r="D50" s="656" t="s">
        <v>57</v>
      </c>
      <c r="E50" s="463">
        <v>0</v>
      </c>
      <c r="F50" s="463">
        <v>90782.13</v>
      </c>
      <c r="G50" s="463">
        <v>30260.71</v>
      </c>
      <c r="H50" s="463">
        <v>152377.84</v>
      </c>
      <c r="I50" s="703">
        <v>273420.68</v>
      </c>
    </row>
    <row r="51" spans="1:9" ht="12.75">
      <c r="A51" s="542"/>
      <c r="B51" s="544">
        <v>5</v>
      </c>
      <c r="C51" s="823"/>
      <c r="D51" s="522" t="s">
        <v>250</v>
      </c>
      <c r="E51" s="463">
        <v>0</v>
      </c>
      <c r="F51" s="463">
        <v>0</v>
      </c>
      <c r="G51" s="463">
        <v>0</v>
      </c>
      <c r="H51" s="463">
        <v>0</v>
      </c>
      <c r="I51" s="703">
        <v>0</v>
      </c>
    </row>
    <row r="52" spans="1:9" ht="25.5">
      <c r="A52" s="542"/>
      <c r="B52" s="544">
        <v>6</v>
      </c>
      <c r="C52" s="823"/>
      <c r="D52" s="313" t="s">
        <v>226</v>
      </c>
      <c r="E52" s="463">
        <v>0</v>
      </c>
      <c r="F52" s="463">
        <v>0</v>
      </c>
      <c r="G52" s="463">
        <v>0</v>
      </c>
      <c r="H52" s="463">
        <v>0</v>
      </c>
      <c r="I52" s="703">
        <v>0</v>
      </c>
    </row>
    <row r="53" spans="1:9" ht="13.5" thickBot="1">
      <c r="A53" s="551"/>
      <c r="B53" s="556"/>
      <c r="C53" s="824"/>
      <c r="D53" s="535" t="s">
        <v>7</v>
      </c>
      <c r="E53" s="521">
        <v>1073174.6600000001</v>
      </c>
      <c r="F53" s="521">
        <f>SUM(F47:F52)</f>
        <v>1522129.0699999998</v>
      </c>
      <c r="G53" s="521">
        <f>SUM(G47:G52)</f>
        <v>836675.57</v>
      </c>
      <c r="H53" s="521">
        <v>1829570.7</v>
      </c>
      <c r="I53" s="704">
        <v>5261550</v>
      </c>
    </row>
    <row r="54" spans="1:9" ht="12.75">
      <c r="A54" s="542"/>
      <c r="B54" s="546">
        <v>1</v>
      </c>
      <c r="C54" s="822" t="s">
        <v>88</v>
      </c>
      <c r="D54" s="547" t="s">
        <v>224</v>
      </c>
      <c r="E54" s="701">
        <v>339378.59</v>
      </c>
      <c r="F54" s="701">
        <v>214069.57</v>
      </c>
      <c r="G54" s="463">
        <v>587264.2</v>
      </c>
      <c r="H54" s="463">
        <v>292902.06999999995</v>
      </c>
      <c r="I54" s="703">
        <v>1433614.43</v>
      </c>
    </row>
    <row r="55" spans="1:9" ht="12.75">
      <c r="A55" s="542"/>
      <c r="B55" s="524">
        <v>2</v>
      </c>
      <c r="C55" s="823"/>
      <c r="D55" s="543" t="s">
        <v>8</v>
      </c>
      <c r="E55" s="463">
        <v>266267.6</v>
      </c>
      <c r="F55" s="463">
        <v>520801.46</v>
      </c>
      <c r="G55" s="463">
        <v>403065.43</v>
      </c>
      <c r="H55" s="463">
        <v>732336.102375001</v>
      </c>
      <c r="I55" s="703">
        <v>1922470.592375001</v>
      </c>
    </row>
    <row r="56" spans="1:9" ht="12.75">
      <c r="A56" s="542"/>
      <c r="B56" s="524">
        <v>3</v>
      </c>
      <c r="C56" s="823"/>
      <c r="D56" s="313" t="s">
        <v>220</v>
      </c>
      <c r="E56" s="463">
        <v>93987.65</v>
      </c>
      <c r="F56" s="463">
        <v>73101.5</v>
      </c>
      <c r="G56" s="463">
        <v>63207.79000000001</v>
      </c>
      <c r="H56" s="463">
        <v>104665.84100000001</v>
      </c>
      <c r="I56" s="703">
        <v>334962.781</v>
      </c>
    </row>
    <row r="57" spans="1:9" ht="12.75">
      <c r="A57" s="542"/>
      <c r="B57" s="544">
        <v>4</v>
      </c>
      <c r="C57" s="823"/>
      <c r="D57" s="545" t="s">
        <v>101</v>
      </c>
      <c r="E57" s="463">
        <v>0</v>
      </c>
      <c r="F57" s="463">
        <v>0</v>
      </c>
      <c r="G57" s="463">
        <v>53551.700000000004</v>
      </c>
      <c r="H57" s="463">
        <v>80327.55</v>
      </c>
      <c r="I57" s="703">
        <v>133879.25</v>
      </c>
    </row>
    <row r="58" spans="1:9" s="10" customFormat="1" ht="13.5" thickBot="1">
      <c r="A58" s="482"/>
      <c r="B58" s="344"/>
      <c r="C58" s="824"/>
      <c r="D58" s="322" t="s">
        <v>7</v>
      </c>
      <c r="E58" s="521">
        <v>699633.84</v>
      </c>
      <c r="F58" s="521">
        <f>SUM(F54:F57)</f>
        <v>807972.53</v>
      </c>
      <c r="G58" s="521">
        <f>SUM(G54:G57)</f>
        <v>1107089.1199999999</v>
      </c>
      <c r="H58" s="521">
        <v>1210231.563375001</v>
      </c>
      <c r="I58" s="704">
        <v>3824927.0533750006</v>
      </c>
    </row>
    <row r="59" spans="1:9" ht="38.25">
      <c r="A59" s="482"/>
      <c r="B59" s="345">
        <v>1</v>
      </c>
      <c r="C59" s="815" t="s">
        <v>190</v>
      </c>
      <c r="D59" s="710" t="s">
        <v>191</v>
      </c>
      <c r="E59" s="511">
        <v>6460065.49</v>
      </c>
      <c r="F59" s="511">
        <v>11843453.43</v>
      </c>
      <c r="G59" s="463">
        <v>17585733.869999997</v>
      </c>
      <c r="H59" s="463">
        <v>13932236.871818177</v>
      </c>
      <c r="I59" s="703">
        <v>49821489.66181818</v>
      </c>
    </row>
    <row r="60" spans="1:9" ht="12.75">
      <c r="A60" s="482"/>
      <c r="B60" s="346">
        <v>2</v>
      </c>
      <c r="C60" s="816"/>
      <c r="D60" s="545" t="s">
        <v>101</v>
      </c>
      <c r="E60" s="463">
        <v>0</v>
      </c>
      <c r="F60" s="463">
        <v>0</v>
      </c>
      <c r="G60" s="463">
        <v>4686778.23</v>
      </c>
      <c r="H60" s="463">
        <v>6864406.108181818</v>
      </c>
      <c r="I60" s="703">
        <v>11551184.33818182</v>
      </c>
    </row>
    <row r="61" spans="1:9" ht="12.75">
      <c r="A61" s="482"/>
      <c r="B61" s="346">
        <v>3</v>
      </c>
      <c r="C61" s="816"/>
      <c r="D61" s="313" t="s">
        <v>224</v>
      </c>
      <c r="E61" s="463">
        <v>1079937.64</v>
      </c>
      <c r="F61" s="463">
        <v>5759667.43</v>
      </c>
      <c r="G61" s="463">
        <v>11535590.68</v>
      </c>
      <c r="H61" s="463">
        <v>6885872.577272726</v>
      </c>
      <c r="I61" s="703">
        <v>25261068.327272728</v>
      </c>
    </row>
    <row r="62" spans="1:9" ht="12.75">
      <c r="A62" s="482"/>
      <c r="B62" s="377">
        <v>4</v>
      </c>
      <c r="C62" s="817"/>
      <c r="D62" s="545" t="s">
        <v>8</v>
      </c>
      <c r="E62" s="463">
        <v>1080035.97</v>
      </c>
      <c r="F62" s="463">
        <v>1079927.64</v>
      </c>
      <c r="G62" s="463">
        <v>7915370.24</v>
      </c>
      <c r="H62" s="463">
        <v>6526823.822727274</v>
      </c>
      <c r="I62" s="703">
        <v>16602157.672727276</v>
      </c>
    </row>
    <row r="63" spans="1:9" ht="13.5" thickBot="1">
      <c r="A63" s="482"/>
      <c r="B63" s="347"/>
      <c r="C63" s="818"/>
      <c r="D63" s="322" t="s">
        <v>7</v>
      </c>
      <c r="E63" s="521">
        <v>8620039.1</v>
      </c>
      <c r="F63" s="510">
        <f>SUM(F59:F62)</f>
        <v>18683048.5</v>
      </c>
      <c r="G63" s="510">
        <f>SUM(G59:G62)</f>
        <v>41723473.02</v>
      </c>
      <c r="H63" s="521">
        <v>34209339.379999995</v>
      </c>
      <c r="I63" s="704">
        <v>103235900</v>
      </c>
    </row>
    <row r="64" spans="1:9" s="10" customFormat="1" ht="39" thickBot="1">
      <c r="A64" s="482"/>
      <c r="B64" s="487">
        <v>1</v>
      </c>
      <c r="C64" s="535" t="s">
        <v>240</v>
      </c>
      <c r="D64" s="476" t="s">
        <v>207</v>
      </c>
      <c r="E64" s="621">
        <v>0</v>
      </c>
      <c r="F64" s="621">
        <v>595993.09</v>
      </c>
      <c r="G64" s="621">
        <v>399892.14</v>
      </c>
      <c r="H64" s="621">
        <v>732174.77</v>
      </c>
      <c r="I64" s="890">
        <v>1728060</v>
      </c>
    </row>
    <row r="65" spans="1:9" s="10" customFormat="1" ht="13.5" thickBot="1">
      <c r="A65" s="482"/>
      <c r="B65" s="557">
        <v>1</v>
      </c>
      <c r="C65" s="536" t="s">
        <v>255</v>
      </c>
      <c r="D65" s="549" t="s">
        <v>224</v>
      </c>
      <c r="E65" s="707">
        <v>0</v>
      </c>
      <c r="F65" s="621">
        <v>2482178.8</v>
      </c>
      <c r="G65" s="621">
        <v>1787168.73</v>
      </c>
      <c r="H65" s="709">
        <v>2048752.4700000002</v>
      </c>
      <c r="I65" s="892">
        <v>6318100</v>
      </c>
    </row>
    <row r="66" spans="1:9" ht="21" customHeight="1" thickBot="1">
      <c r="A66" s="482"/>
      <c r="B66" s="525">
        <v>1</v>
      </c>
      <c r="C66" s="514" t="s">
        <v>273</v>
      </c>
      <c r="D66" s="640" t="s">
        <v>57</v>
      </c>
      <c r="E66" s="711">
        <v>0</v>
      </c>
      <c r="F66" s="622">
        <v>0</v>
      </c>
      <c r="G66" s="621">
        <v>0</v>
      </c>
      <c r="H66" s="621">
        <v>144010</v>
      </c>
      <c r="I66" s="890">
        <v>144010</v>
      </c>
    </row>
    <row r="67" spans="1:9" ht="26.25" customHeight="1" thickBot="1">
      <c r="A67" s="558"/>
      <c r="B67" s="525"/>
      <c r="C67" s="526" t="s">
        <v>7</v>
      </c>
      <c r="D67" s="526"/>
      <c r="E67" s="494">
        <f>E13+E22+E25+E29+E30+E33+E34+E35+E40+E43+E46+E53+E58+E63+E64+E65+E66</f>
        <v>16156094.02</v>
      </c>
      <c r="F67" s="494">
        <f>F13+F22+F25+F29+F30+F33+F34+F35+F40+F43+F46+F53+F58+F63+F64+F65+F66</f>
        <v>34458623.81</v>
      </c>
      <c r="G67" s="712">
        <f>G13+G22+G25+G29+G30+G33+G34+G35+G40+G43+G46+G53+G58+G63+G64+G65+G66</f>
        <v>56719443.669999994</v>
      </c>
      <c r="H67" s="712">
        <v>50337885.072124995</v>
      </c>
      <c r="I67" s="713">
        <v>157672046.572125</v>
      </c>
    </row>
    <row r="68" spans="1:4" ht="26.25" customHeight="1">
      <c r="A68" s="559"/>
      <c r="B68" s="560"/>
      <c r="C68" s="561"/>
      <c r="D68" s="562"/>
    </row>
    <row r="69" spans="1:9" ht="12.75">
      <c r="A69" s="559"/>
      <c r="B69" s="560"/>
      <c r="C69" s="561"/>
      <c r="D69" s="562"/>
      <c r="H69" s="246"/>
      <c r="I69" s="246"/>
    </row>
    <row r="70" spans="3:7" s="563" customFormat="1" ht="12.75">
      <c r="C70" s="17"/>
      <c r="D70" s="564"/>
      <c r="E70" s="467"/>
      <c r="F70" s="467"/>
      <c r="G70" s="565"/>
    </row>
    <row r="71" spans="3:7" s="563" customFormat="1" ht="12.75">
      <c r="C71" s="17"/>
      <c r="D71" s="564"/>
      <c r="E71" s="467"/>
      <c r="F71" s="467"/>
      <c r="G71" s="565"/>
    </row>
    <row r="72" spans="3:7" s="566" customFormat="1" ht="12.75">
      <c r="C72" s="42"/>
      <c r="D72" s="499"/>
      <c r="E72" s="11"/>
      <c r="F72" s="11"/>
      <c r="G72" s="567"/>
    </row>
    <row r="73" spans="3:7" s="30" customFormat="1" ht="12.75">
      <c r="C73" s="502"/>
      <c r="D73" s="564"/>
      <c r="E73" s="467"/>
      <c r="F73" s="467"/>
      <c r="G73" s="31"/>
    </row>
    <row r="74" spans="2:7" s="568" customFormat="1" ht="12.75">
      <c r="B74" s="569"/>
      <c r="G74" s="399"/>
    </row>
    <row r="75" spans="2:7" s="568" customFormat="1" ht="12.75">
      <c r="B75" s="569"/>
      <c r="C75" s="569"/>
      <c r="D75" s="570"/>
      <c r="G75" s="399"/>
    </row>
    <row r="76" spans="3:7" s="571" customFormat="1" ht="12.75">
      <c r="C76" s="572"/>
      <c r="D76" s="573"/>
      <c r="G76" s="575"/>
    </row>
    <row r="77" s="573" customFormat="1" ht="26.25" customHeight="1">
      <c r="G77" s="574"/>
    </row>
    <row r="78" spans="1:4" ht="26.25" customHeight="1">
      <c r="A78" s="559"/>
      <c r="B78" s="564"/>
      <c r="C78" s="502"/>
      <c r="D78" s="564"/>
    </row>
    <row r="79" spans="1:4" ht="26.25" customHeight="1">
      <c r="A79" s="559"/>
      <c r="B79" s="564"/>
      <c r="C79" s="502"/>
      <c r="D79" s="564"/>
    </row>
    <row r="80" spans="1:4" ht="26.25" customHeight="1">
      <c r="A80" s="559"/>
      <c r="B80" s="559"/>
      <c r="C80" s="502"/>
      <c r="D80" s="564"/>
    </row>
    <row r="81" spans="1:4" ht="26.25" customHeight="1">
      <c r="A81" s="559"/>
      <c r="B81" s="559"/>
      <c r="C81" s="502"/>
      <c r="D81" s="564"/>
    </row>
    <row r="82" spans="1:4" ht="26.25" customHeight="1">
      <c r="A82" s="559"/>
      <c r="B82" s="559"/>
      <c r="C82" s="502"/>
      <c r="D82" s="564"/>
    </row>
    <row r="83" spans="1:4" ht="26.25" customHeight="1">
      <c r="A83" s="559"/>
      <c r="B83" s="559"/>
      <c r="C83" s="502"/>
      <c r="D83" s="564"/>
    </row>
    <row r="84" spans="1:4" ht="26.25" customHeight="1">
      <c r="A84" s="559"/>
      <c r="B84" s="559"/>
      <c r="C84" s="502"/>
      <c r="D84" s="564"/>
    </row>
    <row r="85" spans="1:4" ht="26.25" customHeight="1">
      <c r="A85" s="559"/>
      <c r="B85" s="559"/>
      <c r="C85" s="502"/>
      <c r="D85" s="564"/>
    </row>
    <row r="86" spans="1:4" ht="26.25" customHeight="1">
      <c r="A86" s="559"/>
      <c r="B86" s="559"/>
      <c r="C86" s="502"/>
      <c r="D86" s="564"/>
    </row>
    <row r="87" spans="1:4" ht="26.25" customHeight="1">
      <c r="A87" s="559"/>
      <c r="B87" s="559"/>
      <c r="C87" s="502"/>
      <c r="D87" s="564"/>
    </row>
    <row r="88" spans="1:4" ht="26.25" customHeight="1">
      <c r="A88" s="559"/>
      <c r="B88" s="559"/>
      <c r="C88" s="502"/>
      <c r="D88" s="564"/>
    </row>
    <row r="89" spans="1:4" ht="26.25" customHeight="1">
      <c r="A89" s="559"/>
      <c r="B89" s="559"/>
      <c r="C89" s="502"/>
      <c r="D89" s="564"/>
    </row>
    <row r="90" spans="1:4" ht="26.25" customHeight="1">
      <c r="A90" s="559"/>
      <c r="B90" s="559"/>
      <c r="C90" s="502"/>
      <c r="D90" s="564"/>
    </row>
    <row r="91" spans="1:4" ht="26.25" customHeight="1">
      <c r="A91" s="559"/>
      <c r="B91" s="559"/>
      <c r="C91" s="502"/>
      <c r="D91" s="564"/>
    </row>
    <row r="92" spans="1:4" ht="26.25" customHeight="1">
      <c r="A92" s="559"/>
      <c r="B92" s="559"/>
      <c r="C92" s="502"/>
      <c r="D92" s="564"/>
    </row>
    <row r="93" spans="1:4" ht="26.25" customHeight="1">
      <c r="A93" s="559"/>
      <c r="B93" s="559"/>
      <c r="C93" s="502"/>
      <c r="D93" s="564"/>
    </row>
    <row r="94" spans="1:4" ht="26.25" customHeight="1">
      <c r="A94" s="559"/>
      <c r="B94" s="559"/>
      <c r="C94" s="502"/>
      <c r="D94" s="564"/>
    </row>
    <row r="95" spans="1:4" ht="26.25" customHeight="1">
      <c r="A95" s="559"/>
      <c r="B95" s="559"/>
      <c r="C95" s="502"/>
      <c r="D95" s="564"/>
    </row>
    <row r="96" spans="1:4" ht="26.25" customHeight="1">
      <c r="A96" s="559"/>
      <c r="B96" s="559"/>
      <c r="C96" s="502"/>
      <c r="D96" s="564"/>
    </row>
    <row r="97" spans="1:4" ht="26.25" customHeight="1">
      <c r="A97" s="559"/>
      <c r="B97" s="559"/>
      <c r="C97" s="502"/>
      <c r="D97" s="564"/>
    </row>
    <row r="98" spans="1:4" ht="26.25" customHeight="1">
      <c r="A98" s="559"/>
      <c r="B98" s="559"/>
      <c r="C98" s="502"/>
      <c r="D98" s="564"/>
    </row>
    <row r="99" spans="1:4" ht="26.25" customHeight="1">
      <c r="A99" s="559"/>
      <c r="B99" s="559"/>
      <c r="C99" s="502"/>
      <c r="D99" s="564"/>
    </row>
    <row r="100" spans="1:4" ht="26.25" customHeight="1">
      <c r="A100" s="559"/>
      <c r="B100" s="559"/>
      <c r="C100" s="502"/>
      <c r="D100" s="564"/>
    </row>
    <row r="101" spans="1:4" ht="26.25" customHeight="1">
      <c r="A101" s="559"/>
      <c r="B101" s="559"/>
      <c r="C101" s="502"/>
      <c r="D101" s="564"/>
    </row>
    <row r="102" spans="1:4" ht="26.25" customHeight="1">
      <c r="A102" s="559"/>
      <c r="B102" s="559"/>
      <c r="C102" s="502"/>
      <c r="D102" s="564"/>
    </row>
    <row r="103" spans="1:4" ht="26.25" customHeight="1">
      <c r="A103" s="559"/>
      <c r="B103" s="559"/>
      <c r="C103" s="502"/>
      <c r="D103" s="564"/>
    </row>
    <row r="104" spans="1:4" ht="26.25" customHeight="1">
      <c r="A104" s="559"/>
      <c r="B104" s="559"/>
      <c r="C104" s="502"/>
      <c r="D104" s="564"/>
    </row>
    <row r="105" spans="1:4" ht="26.25" customHeight="1">
      <c r="A105" s="559"/>
      <c r="B105" s="559"/>
      <c r="C105" s="502"/>
      <c r="D105" s="564"/>
    </row>
    <row r="106" spans="1:4" ht="26.25" customHeight="1">
      <c r="A106" s="559"/>
      <c r="B106" s="559"/>
      <c r="C106" s="502"/>
      <c r="D106" s="564"/>
    </row>
    <row r="107" spans="1:4" ht="26.25" customHeight="1">
      <c r="A107" s="559"/>
      <c r="B107" s="559"/>
      <c r="C107" s="502"/>
      <c r="D107" s="564"/>
    </row>
    <row r="108" spans="1:4" ht="26.25" customHeight="1">
      <c r="A108" s="559"/>
      <c r="B108" s="559"/>
      <c r="C108" s="502"/>
      <c r="D108" s="564"/>
    </row>
    <row r="109" spans="1:4" ht="26.25" customHeight="1">
      <c r="A109" s="559"/>
      <c r="B109" s="559"/>
      <c r="C109" s="502"/>
      <c r="D109" s="564"/>
    </row>
    <row r="110" spans="1:4" ht="26.25" customHeight="1">
      <c r="A110" s="559"/>
      <c r="B110" s="559"/>
      <c r="C110" s="502"/>
      <c r="D110" s="564"/>
    </row>
    <row r="111" spans="1:4" ht="26.25" customHeight="1">
      <c r="A111" s="559"/>
      <c r="B111" s="559"/>
      <c r="C111" s="502"/>
      <c r="D111" s="564"/>
    </row>
    <row r="112" spans="1:4" ht="26.25" customHeight="1">
      <c r="A112" s="559"/>
      <c r="B112" s="559"/>
      <c r="C112" s="502"/>
      <c r="D112" s="564"/>
    </row>
    <row r="113" spans="1:4" ht="26.25" customHeight="1">
      <c r="A113" s="559"/>
      <c r="B113" s="559"/>
      <c r="C113" s="502"/>
      <c r="D113" s="564"/>
    </row>
    <row r="114" spans="1:4" ht="26.25" customHeight="1">
      <c r="A114" s="559"/>
      <c r="B114" s="559"/>
      <c r="C114" s="502"/>
      <c r="D114" s="564"/>
    </row>
    <row r="115" spans="1:4" ht="26.25" customHeight="1">
      <c r="A115" s="559"/>
      <c r="B115" s="559"/>
      <c r="C115" s="502"/>
      <c r="D115" s="564"/>
    </row>
    <row r="116" spans="1:4" ht="26.25" customHeight="1">
      <c r="A116" s="559"/>
      <c r="B116" s="559"/>
      <c r="C116" s="502"/>
      <c r="D116" s="564"/>
    </row>
    <row r="117" spans="1:4" ht="26.25" customHeight="1">
      <c r="A117" s="559"/>
      <c r="B117" s="559"/>
      <c r="C117" s="502"/>
      <c r="D117" s="564"/>
    </row>
    <row r="118" spans="1:4" ht="26.25" customHeight="1">
      <c r="A118" s="559"/>
      <c r="B118" s="559"/>
      <c r="C118" s="502"/>
      <c r="D118" s="564"/>
    </row>
    <row r="119" spans="1:4" ht="26.25" customHeight="1">
      <c r="A119" s="559"/>
      <c r="B119" s="559"/>
      <c r="C119" s="502"/>
      <c r="D119" s="564"/>
    </row>
    <row r="120" spans="1:4" ht="26.25" customHeight="1">
      <c r="A120" s="559"/>
      <c r="B120" s="559"/>
      <c r="C120" s="502"/>
      <c r="D120" s="564"/>
    </row>
    <row r="121" spans="1:4" ht="26.25" customHeight="1">
      <c r="A121" s="559"/>
      <c r="B121" s="559"/>
      <c r="C121" s="502"/>
      <c r="D121" s="564"/>
    </row>
    <row r="122" spans="1:4" ht="26.25" customHeight="1">
      <c r="A122" s="559"/>
      <c r="B122" s="559"/>
      <c r="C122" s="502"/>
      <c r="D122" s="564"/>
    </row>
    <row r="123" spans="1:4" ht="26.25" customHeight="1">
      <c r="A123" s="559"/>
      <c r="B123" s="559"/>
      <c r="C123" s="502"/>
      <c r="D123" s="564"/>
    </row>
    <row r="124" spans="1:4" ht="26.25" customHeight="1">
      <c r="A124" s="559"/>
      <c r="B124" s="559"/>
      <c r="C124" s="502"/>
      <c r="D124" s="564"/>
    </row>
    <row r="125" spans="1:4" ht="26.25" customHeight="1">
      <c r="A125" s="559"/>
      <c r="B125" s="559"/>
      <c r="C125" s="502"/>
      <c r="D125" s="564"/>
    </row>
    <row r="126" spans="1:4" ht="26.25" customHeight="1">
      <c r="A126" s="559"/>
      <c r="B126" s="559"/>
      <c r="C126" s="502"/>
      <c r="D126" s="564"/>
    </row>
    <row r="127" spans="1:4" ht="26.25" customHeight="1">
      <c r="A127" s="559"/>
      <c r="B127" s="559"/>
      <c r="C127" s="502"/>
      <c r="D127" s="564"/>
    </row>
    <row r="128" spans="1:4" ht="26.25" customHeight="1">
      <c r="A128" s="559"/>
      <c r="B128" s="559"/>
      <c r="C128" s="502"/>
      <c r="D128" s="564"/>
    </row>
    <row r="129" spans="1:4" ht="26.25" customHeight="1">
      <c r="A129" s="559"/>
      <c r="B129" s="559"/>
      <c r="C129" s="502"/>
      <c r="D129" s="564"/>
    </row>
    <row r="130" spans="1:4" ht="26.25" customHeight="1">
      <c r="A130" s="559"/>
      <c r="B130" s="559"/>
      <c r="C130" s="502"/>
      <c r="D130" s="564"/>
    </row>
    <row r="131" spans="1:4" ht="26.25" customHeight="1">
      <c r="A131" s="559"/>
      <c r="B131" s="559"/>
      <c r="C131" s="502"/>
      <c r="D131" s="564"/>
    </row>
    <row r="132" spans="1:4" ht="26.25" customHeight="1">
      <c r="A132" s="559"/>
      <c r="B132" s="559"/>
      <c r="C132" s="502"/>
      <c r="D132" s="564"/>
    </row>
    <row r="133" spans="1:4" ht="26.25" customHeight="1">
      <c r="A133" s="559"/>
      <c r="B133" s="559"/>
      <c r="C133" s="502"/>
      <c r="D133" s="564"/>
    </row>
    <row r="134" spans="1:4" ht="26.25" customHeight="1">
      <c r="A134" s="559"/>
      <c r="B134" s="559"/>
      <c r="C134" s="502"/>
      <c r="D134" s="564"/>
    </row>
    <row r="135" spans="1:4" ht="26.25" customHeight="1">
      <c r="A135" s="559"/>
      <c r="B135" s="559"/>
      <c r="C135" s="502"/>
      <c r="D135" s="564"/>
    </row>
    <row r="136" spans="1:4" ht="26.25" customHeight="1">
      <c r="A136" s="559"/>
      <c r="B136" s="559"/>
      <c r="C136" s="502"/>
      <c r="D136" s="564"/>
    </row>
    <row r="137" spans="1:4" ht="26.25" customHeight="1">
      <c r="A137" s="559"/>
      <c r="B137" s="559"/>
      <c r="C137" s="502"/>
      <c r="D137" s="564"/>
    </row>
    <row r="138" spans="1:4" ht="26.25" customHeight="1">
      <c r="A138" s="559"/>
      <c r="B138" s="559"/>
      <c r="C138" s="502"/>
      <c r="D138" s="564"/>
    </row>
    <row r="139" spans="1:4" ht="26.25" customHeight="1">
      <c r="A139" s="559"/>
      <c r="B139" s="559"/>
      <c r="C139" s="502"/>
      <c r="D139" s="564"/>
    </row>
    <row r="140" spans="1:4" ht="26.25" customHeight="1">
      <c r="A140" s="559"/>
      <c r="B140" s="559"/>
      <c r="C140" s="502"/>
      <c r="D140" s="564"/>
    </row>
    <row r="141" spans="1:4" ht="26.25" customHeight="1">
      <c r="A141" s="559"/>
      <c r="B141" s="559"/>
      <c r="C141" s="502"/>
      <c r="D141" s="564"/>
    </row>
    <row r="142" spans="1:4" ht="26.25" customHeight="1">
      <c r="A142" s="559"/>
      <c r="B142" s="559"/>
      <c r="C142" s="502"/>
      <c r="D142" s="564"/>
    </row>
    <row r="143" spans="1:4" ht="26.25" customHeight="1">
      <c r="A143" s="559"/>
      <c r="B143" s="559"/>
      <c r="C143" s="502"/>
      <c r="D143" s="564"/>
    </row>
    <row r="144" spans="1:4" ht="26.25" customHeight="1">
      <c r="A144" s="559"/>
      <c r="B144" s="559"/>
      <c r="C144" s="502"/>
      <c r="D144" s="564"/>
    </row>
    <row r="145" spans="1:4" ht="26.25" customHeight="1">
      <c r="A145" s="559"/>
      <c r="B145" s="559"/>
      <c r="C145" s="502"/>
      <c r="D145" s="564"/>
    </row>
    <row r="146" spans="1:4" ht="26.25" customHeight="1">
      <c r="A146" s="559"/>
      <c r="B146" s="559"/>
      <c r="C146" s="502"/>
      <c r="D146" s="564"/>
    </row>
    <row r="147" spans="1:4" ht="26.25" customHeight="1">
      <c r="A147" s="559"/>
      <c r="B147" s="559"/>
      <c r="C147" s="502"/>
      <c r="D147" s="564"/>
    </row>
    <row r="148" spans="1:4" ht="26.25" customHeight="1">
      <c r="A148" s="559"/>
      <c r="B148" s="559"/>
      <c r="C148" s="502"/>
      <c r="D148" s="564"/>
    </row>
    <row r="149" spans="1:4" ht="26.25" customHeight="1">
      <c r="A149" s="559"/>
      <c r="B149" s="559"/>
      <c r="C149" s="502"/>
      <c r="D149" s="564"/>
    </row>
    <row r="150" spans="1:4" ht="26.25" customHeight="1">
      <c r="A150" s="559"/>
      <c r="B150" s="559"/>
      <c r="C150" s="502"/>
      <c r="D150" s="564"/>
    </row>
    <row r="151" spans="1:4" ht="26.25" customHeight="1">
      <c r="A151" s="559"/>
      <c r="B151" s="559"/>
      <c r="C151" s="502"/>
      <c r="D151" s="564"/>
    </row>
    <row r="152" spans="1:4" ht="26.25" customHeight="1">
      <c r="A152" s="559"/>
      <c r="B152" s="559"/>
      <c r="C152" s="502"/>
      <c r="D152" s="564"/>
    </row>
    <row r="153" spans="1:4" ht="26.25" customHeight="1">
      <c r="A153" s="559"/>
      <c r="B153" s="559"/>
      <c r="C153" s="502"/>
      <c r="D153" s="564"/>
    </row>
    <row r="154" spans="1:4" ht="26.25" customHeight="1">
      <c r="A154" s="559"/>
      <c r="B154" s="559"/>
      <c r="C154" s="502"/>
      <c r="D154" s="564"/>
    </row>
    <row r="155" spans="1:4" ht="26.25" customHeight="1">
      <c r="A155" s="559"/>
      <c r="B155" s="559"/>
      <c r="C155" s="502"/>
      <c r="D155" s="564"/>
    </row>
    <row r="156" spans="1:4" ht="26.25" customHeight="1">
      <c r="A156" s="559"/>
      <c r="B156" s="559"/>
      <c r="C156" s="502"/>
      <c r="D156" s="564"/>
    </row>
    <row r="157" spans="1:4" ht="26.25" customHeight="1">
      <c r="A157" s="559"/>
      <c r="B157" s="559"/>
      <c r="C157" s="502"/>
      <c r="D157" s="564"/>
    </row>
    <row r="158" spans="1:4" ht="26.25" customHeight="1">
      <c r="A158" s="559"/>
      <c r="B158" s="559"/>
      <c r="C158" s="502"/>
      <c r="D158" s="564"/>
    </row>
    <row r="159" spans="1:4" ht="26.25" customHeight="1">
      <c r="A159" s="559"/>
      <c r="B159" s="559"/>
      <c r="C159" s="502"/>
      <c r="D159" s="564"/>
    </row>
    <row r="160" spans="1:4" ht="26.25" customHeight="1">
      <c r="A160" s="559"/>
      <c r="B160" s="559"/>
      <c r="C160" s="502"/>
      <c r="D160" s="564"/>
    </row>
    <row r="161" spans="1:4" ht="26.25" customHeight="1">
      <c r="A161" s="559"/>
      <c r="B161" s="559"/>
      <c r="C161" s="502"/>
      <c r="D161" s="564"/>
    </row>
    <row r="162" spans="1:4" ht="26.25" customHeight="1">
      <c r="A162" s="559"/>
      <c r="B162" s="559"/>
      <c r="C162" s="502"/>
      <c r="D162" s="564"/>
    </row>
    <row r="163" spans="1:4" ht="26.25" customHeight="1">
      <c r="A163" s="559"/>
      <c r="B163" s="559"/>
      <c r="C163" s="502"/>
      <c r="D163" s="564"/>
    </row>
    <row r="164" spans="1:4" ht="26.25" customHeight="1">
      <c r="A164" s="559"/>
      <c r="B164" s="559"/>
      <c r="C164" s="502"/>
      <c r="D164" s="564"/>
    </row>
    <row r="165" spans="1:4" ht="26.25" customHeight="1">
      <c r="A165" s="559"/>
      <c r="B165" s="559"/>
      <c r="C165" s="502"/>
      <c r="D165" s="564"/>
    </row>
    <row r="166" spans="1:4" ht="26.25" customHeight="1">
      <c r="A166" s="559"/>
      <c r="B166" s="559"/>
      <c r="C166" s="502"/>
      <c r="D166" s="564"/>
    </row>
    <row r="167" spans="1:4" ht="26.25" customHeight="1">
      <c r="A167" s="559"/>
      <c r="B167" s="559"/>
      <c r="C167" s="502"/>
      <c r="D167" s="564"/>
    </row>
    <row r="168" spans="1:4" ht="26.25" customHeight="1">
      <c r="A168" s="559"/>
      <c r="B168" s="559"/>
      <c r="C168" s="502"/>
      <c r="D168" s="564"/>
    </row>
    <row r="169" spans="1:4" ht="26.25" customHeight="1">
      <c r="A169" s="559"/>
      <c r="B169" s="559"/>
      <c r="C169" s="502"/>
      <c r="D169" s="564"/>
    </row>
    <row r="170" spans="1:4" ht="26.25" customHeight="1">
      <c r="A170" s="559"/>
      <c r="B170" s="559"/>
      <c r="C170" s="502"/>
      <c r="D170" s="564"/>
    </row>
    <row r="171" spans="1:4" ht="26.25" customHeight="1">
      <c r="A171" s="559"/>
      <c r="B171" s="559"/>
      <c r="C171" s="502"/>
      <c r="D171" s="564"/>
    </row>
    <row r="172" spans="1:4" ht="26.25" customHeight="1">
      <c r="A172" s="559"/>
      <c r="B172" s="559"/>
      <c r="C172" s="502"/>
      <c r="D172" s="564"/>
    </row>
    <row r="173" spans="1:4" ht="26.25" customHeight="1">
      <c r="A173" s="559"/>
      <c r="B173" s="559"/>
      <c r="C173" s="502"/>
      <c r="D173" s="564"/>
    </row>
    <row r="174" spans="1:4" ht="26.25" customHeight="1">
      <c r="A174" s="559"/>
      <c r="B174" s="559"/>
      <c r="C174" s="502"/>
      <c r="D174" s="564"/>
    </row>
    <row r="175" spans="1:4" ht="26.25" customHeight="1">
      <c r="A175" s="559"/>
      <c r="B175" s="559"/>
      <c r="C175" s="502"/>
      <c r="D175" s="564"/>
    </row>
    <row r="176" spans="1:4" ht="26.25" customHeight="1">
      <c r="A176" s="559"/>
      <c r="B176" s="559"/>
      <c r="C176" s="502"/>
      <c r="D176" s="564"/>
    </row>
    <row r="177" spans="1:4" ht="26.25" customHeight="1">
      <c r="A177" s="559"/>
      <c r="B177" s="559"/>
      <c r="C177" s="502"/>
      <c r="D177" s="564"/>
    </row>
    <row r="178" spans="1:4" ht="26.25" customHeight="1">
      <c r="A178" s="559"/>
      <c r="B178" s="559"/>
      <c r="C178" s="502"/>
      <c r="D178" s="564"/>
    </row>
    <row r="179" spans="1:4" ht="26.25" customHeight="1">
      <c r="A179" s="559"/>
      <c r="B179" s="559"/>
      <c r="C179" s="502"/>
      <c r="D179" s="564"/>
    </row>
    <row r="180" spans="1:4" ht="26.25" customHeight="1">
      <c r="A180" s="559"/>
      <c r="B180" s="559"/>
      <c r="C180" s="502"/>
      <c r="D180" s="564"/>
    </row>
    <row r="181" spans="1:4" ht="26.25" customHeight="1">
      <c r="A181" s="559"/>
      <c r="B181" s="559"/>
      <c r="C181" s="502"/>
      <c r="D181" s="564"/>
    </row>
    <row r="182" spans="1:4" ht="26.25" customHeight="1">
      <c r="A182" s="559"/>
      <c r="B182" s="559"/>
      <c r="C182" s="502"/>
      <c r="D182" s="564"/>
    </row>
    <row r="183" spans="1:4" ht="26.25" customHeight="1">
      <c r="A183" s="559"/>
      <c r="B183" s="559"/>
      <c r="C183" s="502"/>
      <c r="D183" s="564"/>
    </row>
    <row r="184" spans="1:4" ht="26.25" customHeight="1">
      <c r="A184" s="559"/>
      <c r="B184" s="559"/>
      <c r="C184" s="502"/>
      <c r="D184" s="564"/>
    </row>
    <row r="185" spans="1:4" ht="26.25" customHeight="1">
      <c r="A185" s="559"/>
      <c r="B185" s="559"/>
      <c r="C185" s="502"/>
      <c r="D185" s="564"/>
    </row>
    <row r="186" spans="1:4" ht="26.25" customHeight="1">
      <c r="A186" s="559"/>
      <c r="B186" s="559"/>
      <c r="C186" s="502"/>
      <c r="D186" s="564"/>
    </row>
    <row r="187" spans="1:4" ht="26.25" customHeight="1">
      <c r="A187" s="559"/>
      <c r="B187" s="559"/>
      <c r="C187" s="502"/>
      <c r="D187" s="564"/>
    </row>
    <row r="188" spans="1:4" ht="26.25" customHeight="1">
      <c r="A188" s="559"/>
      <c r="B188" s="559"/>
      <c r="C188" s="502"/>
      <c r="D188" s="564"/>
    </row>
    <row r="189" spans="1:4" ht="26.25" customHeight="1">
      <c r="A189" s="559"/>
      <c r="B189" s="559"/>
      <c r="C189" s="502"/>
      <c r="D189" s="564"/>
    </row>
    <row r="190" spans="1:4" ht="26.25" customHeight="1">
      <c r="A190" s="559"/>
      <c r="B190" s="559"/>
      <c r="C190" s="502"/>
      <c r="D190" s="564"/>
    </row>
    <row r="191" spans="1:4" ht="26.25" customHeight="1">
      <c r="A191" s="559"/>
      <c r="B191" s="559"/>
      <c r="C191" s="502"/>
      <c r="D191" s="564"/>
    </row>
    <row r="192" spans="1:4" ht="26.25" customHeight="1">
      <c r="A192" s="559"/>
      <c r="B192" s="559"/>
      <c r="C192" s="502"/>
      <c r="D192" s="564"/>
    </row>
    <row r="193" spans="1:4" ht="26.25" customHeight="1">
      <c r="A193" s="559"/>
      <c r="B193" s="559"/>
      <c r="C193" s="502"/>
      <c r="D193" s="564"/>
    </row>
    <row r="194" spans="1:4" ht="26.25" customHeight="1">
      <c r="A194" s="559"/>
      <c r="B194" s="559"/>
      <c r="C194" s="502"/>
      <c r="D194" s="564"/>
    </row>
    <row r="195" spans="1:4" ht="26.25" customHeight="1">
      <c r="A195" s="559"/>
      <c r="B195" s="559"/>
      <c r="C195" s="502"/>
      <c r="D195" s="564"/>
    </row>
    <row r="196" spans="1:4" ht="26.25" customHeight="1">
      <c r="A196" s="559"/>
      <c r="B196" s="559"/>
      <c r="C196" s="502"/>
      <c r="D196" s="564"/>
    </row>
    <row r="197" spans="1:4" ht="26.25" customHeight="1">
      <c r="A197" s="559"/>
      <c r="B197" s="559"/>
      <c r="C197" s="502"/>
      <c r="D197" s="564"/>
    </row>
    <row r="198" spans="1:4" ht="26.25" customHeight="1">
      <c r="A198" s="559"/>
      <c r="B198" s="559"/>
      <c r="C198" s="502"/>
      <c r="D198" s="564"/>
    </row>
    <row r="199" spans="1:4" ht="26.25" customHeight="1">
      <c r="A199" s="559"/>
      <c r="B199" s="559"/>
      <c r="C199" s="502"/>
      <c r="D199" s="564"/>
    </row>
    <row r="200" spans="1:4" ht="26.25" customHeight="1">
      <c r="A200" s="559"/>
      <c r="B200" s="559"/>
      <c r="C200" s="502"/>
      <c r="D200" s="564"/>
    </row>
    <row r="201" spans="1:4" ht="26.25" customHeight="1">
      <c r="A201" s="559"/>
      <c r="B201" s="559"/>
      <c r="C201" s="502"/>
      <c r="D201" s="564"/>
    </row>
    <row r="202" spans="1:4" ht="26.25" customHeight="1">
      <c r="A202" s="559"/>
      <c r="B202" s="559"/>
      <c r="C202" s="502"/>
      <c r="D202" s="564"/>
    </row>
    <row r="203" spans="1:4" ht="26.25" customHeight="1">
      <c r="A203" s="559"/>
      <c r="B203" s="559"/>
      <c r="C203" s="502"/>
      <c r="D203" s="564"/>
    </row>
    <row r="204" spans="1:4" ht="26.25" customHeight="1">
      <c r="A204" s="559"/>
      <c r="B204" s="559"/>
      <c r="C204" s="502"/>
      <c r="D204" s="564"/>
    </row>
    <row r="205" spans="1:4" ht="26.25" customHeight="1">
      <c r="A205" s="559"/>
      <c r="B205" s="559"/>
      <c r="C205" s="502"/>
      <c r="D205" s="564"/>
    </row>
    <row r="206" spans="1:4" ht="26.25" customHeight="1">
      <c r="A206" s="559"/>
      <c r="B206" s="559"/>
      <c r="C206" s="502"/>
      <c r="D206" s="564"/>
    </row>
    <row r="207" spans="1:4" ht="26.25" customHeight="1">
      <c r="A207" s="559"/>
      <c r="B207" s="559"/>
      <c r="C207" s="502"/>
      <c r="D207" s="564"/>
    </row>
    <row r="208" spans="1:4" ht="26.25" customHeight="1">
      <c r="A208" s="559"/>
      <c r="B208" s="559"/>
      <c r="C208" s="502"/>
      <c r="D208" s="564"/>
    </row>
    <row r="209" spans="1:4" ht="26.25" customHeight="1">
      <c r="A209" s="559"/>
      <c r="B209" s="559"/>
      <c r="C209" s="502"/>
      <c r="D209" s="564"/>
    </row>
    <row r="210" spans="1:4" ht="26.25" customHeight="1">
      <c r="A210" s="559"/>
      <c r="B210" s="559"/>
      <c r="C210" s="502"/>
      <c r="D210" s="564"/>
    </row>
    <row r="211" spans="1:4" ht="26.25" customHeight="1">
      <c r="A211" s="559"/>
      <c r="B211" s="559"/>
      <c r="C211" s="502"/>
      <c r="D211" s="564"/>
    </row>
    <row r="212" spans="1:4" ht="26.25" customHeight="1">
      <c r="A212" s="559"/>
      <c r="B212" s="559"/>
      <c r="C212" s="502"/>
      <c r="D212" s="564"/>
    </row>
    <row r="213" spans="1:4" ht="26.25" customHeight="1">
      <c r="A213" s="559"/>
      <c r="B213" s="559"/>
      <c r="C213" s="502"/>
      <c r="D213" s="564"/>
    </row>
    <row r="214" spans="1:4" ht="26.25" customHeight="1">
      <c r="A214" s="559"/>
      <c r="B214" s="559"/>
      <c r="C214" s="502"/>
      <c r="D214" s="564"/>
    </row>
    <row r="215" spans="1:4" ht="26.25" customHeight="1">
      <c r="A215" s="559"/>
      <c r="B215" s="559"/>
      <c r="C215" s="502"/>
      <c r="D215" s="564"/>
    </row>
    <row r="216" spans="1:4" ht="26.25" customHeight="1">
      <c r="A216" s="559"/>
      <c r="B216" s="559"/>
      <c r="C216" s="502"/>
      <c r="D216" s="564"/>
    </row>
    <row r="217" spans="1:4" ht="26.25" customHeight="1">
      <c r="A217" s="559"/>
      <c r="B217" s="559"/>
      <c r="C217" s="502"/>
      <c r="D217" s="564"/>
    </row>
    <row r="218" spans="1:4" ht="26.25" customHeight="1">
      <c r="A218" s="559"/>
      <c r="B218" s="559"/>
      <c r="C218" s="502"/>
      <c r="D218" s="564"/>
    </row>
    <row r="219" spans="1:4" ht="26.25" customHeight="1">
      <c r="A219" s="559"/>
      <c r="B219" s="559"/>
      <c r="C219" s="502"/>
      <c r="D219" s="564"/>
    </row>
    <row r="220" spans="1:4" ht="26.25" customHeight="1">
      <c r="A220" s="559"/>
      <c r="B220" s="559"/>
      <c r="C220" s="502"/>
      <c r="D220" s="564"/>
    </row>
    <row r="221" spans="1:4" ht="26.25" customHeight="1">
      <c r="A221" s="559"/>
      <c r="B221" s="559"/>
      <c r="C221" s="502"/>
      <c r="D221" s="564"/>
    </row>
    <row r="222" spans="1:4" ht="26.25" customHeight="1">
      <c r="A222" s="559"/>
      <c r="B222" s="559"/>
      <c r="C222" s="502"/>
      <c r="D222" s="564"/>
    </row>
    <row r="223" spans="1:4" ht="26.25" customHeight="1">
      <c r="A223" s="559"/>
      <c r="B223" s="559"/>
      <c r="C223" s="502"/>
      <c r="D223" s="564"/>
    </row>
    <row r="224" spans="1:4" ht="26.25" customHeight="1">
      <c r="A224" s="559"/>
      <c r="B224" s="559"/>
      <c r="C224" s="502"/>
      <c r="D224" s="564"/>
    </row>
    <row r="225" spans="1:4" ht="26.25" customHeight="1">
      <c r="A225" s="559"/>
      <c r="B225" s="559"/>
      <c r="C225" s="502"/>
      <c r="D225" s="564"/>
    </row>
    <row r="226" spans="1:4" ht="26.25" customHeight="1">
      <c r="A226" s="559"/>
      <c r="B226" s="559"/>
      <c r="C226" s="502"/>
      <c r="D226" s="564"/>
    </row>
    <row r="227" spans="1:4" ht="26.25" customHeight="1">
      <c r="A227" s="559"/>
      <c r="B227" s="559"/>
      <c r="C227" s="502"/>
      <c r="D227" s="564"/>
    </row>
    <row r="228" spans="1:4" ht="26.25" customHeight="1">
      <c r="A228" s="559"/>
      <c r="B228" s="559"/>
      <c r="C228" s="502"/>
      <c r="D228" s="564"/>
    </row>
    <row r="229" spans="1:4" ht="26.25" customHeight="1">
      <c r="A229" s="559"/>
      <c r="B229" s="559"/>
      <c r="C229" s="502"/>
      <c r="D229" s="564"/>
    </row>
    <row r="230" spans="1:4" ht="26.25" customHeight="1">
      <c r="A230" s="559"/>
      <c r="B230" s="559"/>
      <c r="C230" s="502"/>
      <c r="D230" s="564"/>
    </row>
    <row r="231" spans="1:4" ht="26.25" customHeight="1">
      <c r="A231" s="559"/>
      <c r="B231" s="559"/>
      <c r="C231" s="502"/>
      <c r="D231" s="564"/>
    </row>
    <row r="232" spans="1:4" ht="26.25" customHeight="1">
      <c r="A232" s="559"/>
      <c r="B232" s="559"/>
      <c r="C232" s="502"/>
      <c r="D232" s="564"/>
    </row>
    <row r="233" spans="1:4" ht="26.25" customHeight="1">
      <c r="A233" s="559"/>
      <c r="B233" s="559"/>
      <c r="C233" s="502"/>
      <c r="D233" s="564"/>
    </row>
    <row r="234" spans="1:4" ht="26.25" customHeight="1">
      <c r="A234" s="559"/>
      <c r="B234" s="559"/>
      <c r="C234" s="502"/>
      <c r="D234" s="564"/>
    </row>
    <row r="235" spans="1:4" ht="26.25" customHeight="1">
      <c r="A235" s="559"/>
      <c r="B235" s="559"/>
      <c r="C235" s="502"/>
      <c r="D235" s="564"/>
    </row>
    <row r="236" spans="1:4" ht="26.25" customHeight="1">
      <c r="A236" s="559"/>
      <c r="B236" s="559"/>
      <c r="C236" s="502"/>
      <c r="D236" s="564"/>
    </row>
    <row r="237" spans="1:4" ht="26.25" customHeight="1">
      <c r="A237" s="559"/>
      <c r="B237" s="559"/>
      <c r="C237" s="502"/>
      <c r="D237" s="564"/>
    </row>
    <row r="238" spans="1:4" ht="26.25" customHeight="1">
      <c r="A238" s="559"/>
      <c r="B238" s="559"/>
      <c r="C238" s="502"/>
      <c r="D238" s="564"/>
    </row>
    <row r="239" spans="1:4" ht="26.25" customHeight="1">
      <c r="A239" s="559"/>
      <c r="B239" s="559"/>
      <c r="C239" s="502"/>
      <c r="D239" s="564"/>
    </row>
    <row r="240" spans="1:4" ht="26.25" customHeight="1">
      <c r="A240" s="559"/>
      <c r="B240" s="559"/>
      <c r="C240" s="502"/>
      <c r="D240" s="564"/>
    </row>
    <row r="241" spans="1:4" ht="26.25" customHeight="1">
      <c r="A241" s="559"/>
      <c r="B241" s="559"/>
      <c r="C241" s="502"/>
      <c r="D241" s="564"/>
    </row>
    <row r="242" spans="1:4" ht="26.25" customHeight="1">
      <c r="A242" s="559"/>
      <c r="B242" s="559"/>
      <c r="C242" s="502"/>
      <c r="D242" s="564"/>
    </row>
    <row r="243" spans="1:4" ht="26.25" customHeight="1">
      <c r="A243" s="559"/>
      <c r="B243" s="559"/>
      <c r="C243" s="502"/>
      <c r="D243" s="564"/>
    </row>
    <row r="244" spans="1:4" ht="26.25" customHeight="1">
      <c r="A244" s="559"/>
      <c r="B244" s="559"/>
      <c r="C244" s="502"/>
      <c r="D244" s="564"/>
    </row>
    <row r="245" spans="1:4" ht="26.25" customHeight="1">
      <c r="A245" s="559"/>
      <c r="B245" s="559"/>
      <c r="C245" s="502"/>
      <c r="D245" s="564"/>
    </row>
    <row r="246" spans="1:4" ht="26.25" customHeight="1">
      <c r="A246" s="559"/>
      <c r="B246" s="559"/>
      <c r="C246" s="502"/>
      <c r="D246" s="564"/>
    </row>
    <row r="247" spans="1:4" ht="26.25" customHeight="1">
      <c r="A247" s="559"/>
      <c r="B247" s="559"/>
      <c r="C247" s="502"/>
      <c r="D247" s="564"/>
    </row>
    <row r="248" spans="1:4" ht="26.25" customHeight="1">
      <c r="A248" s="559"/>
      <c r="B248" s="559"/>
      <c r="C248" s="502"/>
      <c r="D248" s="564"/>
    </row>
    <row r="249" spans="1:4" ht="26.25" customHeight="1">
      <c r="A249" s="559"/>
      <c r="B249" s="559"/>
      <c r="C249" s="502"/>
      <c r="D249" s="564"/>
    </row>
    <row r="250" spans="1:4" ht="26.25" customHeight="1">
      <c r="A250" s="559"/>
      <c r="B250" s="559"/>
      <c r="C250" s="502"/>
      <c r="D250" s="564"/>
    </row>
    <row r="251" spans="1:4" ht="26.25" customHeight="1">
      <c r="A251" s="559"/>
      <c r="B251" s="559"/>
      <c r="C251" s="502"/>
      <c r="D251" s="564"/>
    </row>
    <row r="252" spans="1:4" ht="26.25" customHeight="1">
      <c r="A252" s="559"/>
      <c r="B252" s="559"/>
      <c r="C252" s="502"/>
      <c r="D252" s="564"/>
    </row>
    <row r="253" spans="1:4" ht="26.25" customHeight="1">
      <c r="A253" s="559"/>
      <c r="B253" s="559"/>
      <c r="C253" s="502"/>
      <c r="D253" s="564"/>
    </row>
    <row r="254" spans="1:4" ht="26.25" customHeight="1">
      <c r="A254" s="559"/>
      <c r="B254" s="559"/>
      <c r="C254" s="502"/>
      <c r="D254" s="564"/>
    </row>
    <row r="255" spans="1:4" ht="26.25" customHeight="1">
      <c r="A255" s="559"/>
      <c r="B255" s="559"/>
      <c r="C255" s="502"/>
      <c r="D255" s="564"/>
    </row>
    <row r="256" spans="1:4" ht="26.25" customHeight="1">
      <c r="A256" s="559"/>
      <c r="B256" s="559"/>
      <c r="C256" s="502"/>
      <c r="D256" s="564"/>
    </row>
    <row r="257" spans="1:4" ht="26.25" customHeight="1">
      <c r="A257" s="559"/>
      <c r="B257" s="559"/>
      <c r="C257" s="502"/>
      <c r="D257" s="564"/>
    </row>
    <row r="258" spans="1:4" ht="26.25" customHeight="1">
      <c r="A258" s="559"/>
      <c r="B258" s="559"/>
      <c r="C258" s="502"/>
      <c r="D258" s="564"/>
    </row>
    <row r="259" spans="1:4" ht="26.25" customHeight="1">
      <c r="A259" s="559"/>
      <c r="B259" s="559"/>
      <c r="C259" s="502"/>
      <c r="D259" s="564"/>
    </row>
    <row r="260" spans="1:4" ht="26.25" customHeight="1">
      <c r="A260" s="559"/>
      <c r="B260" s="559"/>
      <c r="C260" s="502"/>
      <c r="D260" s="564"/>
    </row>
    <row r="261" spans="1:4" ht="26.25" customHeight="1">
      <c r="A261" s="559"/>
      <c r="B261" s="559"/>
      <c r="C261" s="502"/>
      <c r="D261" s="564"/>
    </row>
    <row r="262" spans="1:4" ht="26.25" customHeight="1">
      <c r="A262" s="559"/>
      <c r="B262" s="559"/>
      <c r="C262" s="502"/>
      <c r="D262" s="564"/>
    </row>
    <row r="263" spans="1:4" ht="26.25" customHeight="1">
      <c r="A263" s="559"/>
      <c r="B263" s="559"/>
      <c r="C263" s="502"/>
      <c r="D263" s="564"/>
    </row>
    <row r="264" spans="1:4" ht="26.25" customHeight="1">
      <c r="A264" s="559"/>
      <c r="B264" s="559"/>
      <c r="C264" s="502"/>
      <c r="D264" s="564"/>
    </row>
    <row r="265" spans="1:4" ht="26.25" customHeight="1">
      <c r="A265" s="559"/>
      <c r="B265" s="559"/>
      <c r="C265" s="502"/>
      <c r="D265" s="564"/>
    </row>
    <row r="266" spans="1:4" ht="26.25" customHeight="1">
      <c r="A266" s="559"/>
      <c r="B266" s="559"/>
      <c r="C266" s="502"/>
      <c r="D266" s="564"/>
    </row>
    <row r="267" spans="1:4" ht="26.25" customHeight="1">
      <c r="A267" s="559"/>
      <c r="B267" s="559"/>
      <c r="C267" s="502"/>
      <c r="D267" s="564"/>
    </row>
    <row r="268" spans="1:4" ht="26.25" customHeight="1">
      <c r="A268" s="559"/>
      <c r="B268" s="559"/>
      <c r="C268" s="502"/>
      <c r="D268" s="564"/>
    </row>
    <row r="269" spans="1:4" ht="26.25" customHeight="1">
      <c r="A269" s="559"/>
      <c r="B269" s="559"/>
      <c r="C269" s="502"/>
      <c r="D269" s="564"/>
    </row>
    <row r="270" spans="1:4" ht="26.25" customHeight="1">
      <c r="A270" s="559"/>
      <c r="B270" s="559"/>
      <c r="C270" s="502"/>
      <c r="D270" s="564"/>
    </row>
    <row r="271" spans="1:4" ht="26.25" customHeight="1">
      <c r="A271" s="559"/>
      <c r="B271" s="559"/>
      <c r="C271" s="502"/>
      <c r="D271" s="564"/>
    </row>
    <row r="272" spans="1:4" ht="26.25" customHeight="1">
      <c r="A272" s="559"/>
      <c r="B272" s="559"/>
      <c r="C272" s="502"/>
      <c r="D272" s="564"/>
    </row>
    <row r="273" spans="1:4" ht="26.25" customHeight="1">
      <c r="A273" s="559"/>
      <c r="B273" s="559"/>
      <c r="C273" s="502"/>
      <c r="D273" s="564"/>
    </row>
    <row r="274" spans="1:4" ht="26.25" customHeight="1">
      <c r="A274" s="559"/>
      <c r="B274" s="559"/>
      <c r="C274" s="502"/>
      <c r="D274" s="564"/>
    </row>
    <row r="275" spans="1:4" ht="26.25" customHeight="1">
      <c r="A275" s="559"/>
      <c r="B275" s="559"/>
      <c r="C275" s="502"/>
      <c r="D275" s="564"/>
    </row>
    <row r="276" spans="1:4" ht="26.25" customHeight="1">
      <c r="A276" s="559"/>
      <c r="B276" s="559"/>
      <c r="C276" s="502"/>
      <c r="D276" s="564"/>
    </row>
    <row r="277" spans="1:4" ht="26.25" customHeight="1">
      <c r="A277" s="559"/>
      <c r="B277" s="559"/>
      <c r="C277" s="502"/>
      <c r="D277" s="564"/>
    </row>
    <row r="278" spans="1:4" ht="26.25" customHeight="1">
      <c r="A278" s="559"/>
      <c r="B278" s="559"/>
      <c r="C278" s="502"/>
      <c r="D278" s="564"/>
    </row>
    <row r="279" spans="1:4" ht="26.25" customHeight="1">
      <c r="A279" s="559"/>
      <c r="B279" s="559"/>
      <c r="C279" s="502"/>
      <c r="D279" s="564"/>
    </row>
    <row r="280" spans="1:4" ht="26.25" customHeight="1">
      <c r="A280" s="559"/>
      <c r="B280" s="559"/>
      <c r="C280" s="502"/>
      <c r="D280" s="564"/>
    </row>
    <row r="281" spans="1:4" ht="26.25" customHeight="1">
      <c r="A281" s="559"/>
      <c r="B281" s="559"/>
      <c r="C281" s="502"/>
      <c r="D281" s="564"/>
    </row>
    <row r="282" spans="1:4" ht="26.25" customHeight="1">
      <c r="A282" s="559"/>
      <c r="B282" s="559"/>
      <c r="C282" s="502"/>
      <c r="D282" s="564"/>
    </row>
    <row r="283" spans="1:4" ht="26.25" customHeight="1">
      <c r="A283" s="559"/>
      <c r="B283" s="559"/>
      <c r="C283" s="502"/>
      <c r="D283" s="564"/>
    </row>
    <row r="284" spans="1:4" ht="26.25" customHeight="1">
      <c r="A284" s="559"/>
      <c r="B284" s="559"/>
      <c r="C284" s="502"/>
      <c r="D284" s="564"/>
    </row>
    <row r="285" spans="1:4" ht="26.25" customHeight="1">
      <c r="A285" s="559"/>
      <c r="B285" s="559"/>
      <c r="C285" s="502"/>
      <c r="D285" s="564"/>
    </row>
    <row r="286" spans="1:4" ht="26.25" customHeight="1">
      <c r="A286" s="559"/>
      <c r="B286" s="559"/>
      <c r="C286" s="502"/>
      <c r="D286" s="564"/>
    </row>
    <row r="287" spans="1:4" ht="26.25" customHeight="1">
      <c r="A287" s="559"/>
      <c r="B287" s="559"/>
      <c r="C287" s="502"/>
      <c r="D287" s="564"/>
    </row>
    <row r="288" spans="1:4" ht="26.25" customHeight="1">
      <c r="A288" s="559"/>
      <c r="B288" s="559"/>
      <c r="C288" s="502"/>
      <c r="D288" s="564"/>
    </row>
    <row r="289" spans="1:4" ht="26.25" customHeight="1">
      <c r="A289" s="559"/>
      <c r="B289" s="559"/>
      <c r="C289" s="502"/>
      <c r="D289" s="564"/>
    </row>
    <row r="290" spans="1:4" ht="26.25" customHeight="1">
      <c r="A290" s="559"/>
      <c r="B290" s="559"/>
      <c r="C290" s="502"/>
      <c r="D290" s="564"/>
    </row>
    <row r="291" spans="1:4" ht="26.25" customHeight="1">
      <c r="A291" s="559"/>
      <c r="B291" s="559"/>
      <c r="C291" s="502"/>
      <c r="D291" s="564"/>
    </row>
    <row r="292" spans="1:4" ht="26.25" customHeight="1">
      <c r="A292" s="559"/>
      <c r="B292" s="559"/>
      <c r="C292" s="502"/>
      <c r="D292" s="564"/>
    </row>
    <row r="293" spans="1:4" ht="26.25" customHeight="1">
      <c r="A293" s="559"/>
      <c r="B293" s="559"/>
      <c r="C293" s="502"/>
      <c r="D293" s="564"/>
    </row>
    <row r="294" spans="1:4" ht="26.25" customHeight="1">
      <c r="A294" s="559"/>
      <c r="B294" s="559"/>
      <c r="C294" s="502"/>
      <c r="D294" s="564"/>
    </row>
    <row r="295" spans="1:4" ht="26.25" customHeight="1">
      <c r="A295" s="559"/>
      <c r="B295" s="559"/>
      <c r="C295" s="502"/>
      <c r="D295" s="564"/>
    </row>
    <row r="296" spans="1:4" ht="26.25" customHeight="1">
      <c r="A296" s="559"/>
      <c r="B296" s="559"/>
      <c r="C296" s="502"/>
      <c r="D296" s="564"/>
    </row>
    <row r="297" spans="1:4" ht="26.25" customHeight="1">
      <c r="A297" s="559"/>
      <c r="B297" s="559"/>
      <c r="C297" s="502"/>
      <c r="D297" s="564"/>
    </row>
    <row r="298" spans="1:4" ht="26.25" customHeight="1">
      <c r="A298" s="559"/>
      <c r="B298" s="559"/>
      <c r="C298" s="502"/>
      <c r="D298" s="564"/>
    </row>
    <row r="299" spans="1:4" ht="26.25" customHeight="1">
      <c r="A299" s="559"/>
      <c r="B299" s="559"/>
      <c r="C299" s="502"/>
      <c r="D299" s="564"/>
    </row>
    <row r="300" spans="1:4" ht="26.25" customHeight="1">
      <c r="A300" s="559"/>
      <c r="B300" s="559"/>
      <c r="C300" s="502"/>
      <c r="D300" s="564"/>
    </row>
    <row r="301" spans="1:4" ht="26.25" customHeight="1">
      <c r="A301" s="559"/>
      <c r="B301" s="559"/>
      <c r="C301" s="502"/>
      <c r="D301" s="564"/>
    </row>
    <row r="302" spans="1:4" ht="26.25" customHeight="1">
      <c r="A302" s="559"/>
      <c r="B302" s="559"/>
      <c r="C302" s="502"/>
      <c r="D302" s="564"/>
    </row>
    <row r="303" spans="1:4" ht="26.25" customHeight="1">
      <c r="A303" s="559"/>
      <c r="B303" s="559"/>
      <c r="C303" s="502"/>
      <c r="D303" s="564"/>
    </row>
    <row r="304" spans="1:4" ht="26.25" customHeight="1">
      <c r="A304" s="559"/>
      <c r="B304" s="559"/>
      <c r="C304" s="502"/>
      <c r="D304" s="564"/>
    </row>
    <row r="305" spans="1:4" ht="26.25" customHeight="1">
      <c r="A305" s="559"/>
      <c r="B305" s="559"/>
      <c r="C305" s="502"/>
      <c r="D305" s="564"/>
    </row>
    <row r="306" spans="1:4" ht="26.25" customHeight="1">
      <c r="A306" s="559"/>
      <c r="B306" s="559"/>
      <c r="C306" s="502"/>
      <c r="D306" s="564"/>
    </row>
    <row r="307" spans="1:4" ht="26.25" customHeight="1">
      <c r="A307" s="559"/>
      <c r="B307" s="559"/>
      <c r="C307" s="502"/>
      <c r="D307" s="564"/>
    </row>
    <row r="308" spans="1:4" ht="26.25" customHeight="1">
      <c r="A308" s="559"/>
      <c r="B308" s="559"/>
      <c r="C308" s="502"/>
      <c r="D308" s="564"/>
    </row>
    <row r="309" spans="1:4" ht="26.25" customHeight="1">
      <c r="A309" s="559"/>
      <c r="B309" s="559"/>
      <c r="C309" s="502"/>
      <c r="D309" s="564"/>
    </row>
    <row r="310" spans="1:4" ht="26.25" customHeight="1">
      <c r="A310" s="559"/>
      <c r="B310" s="559"/>
      <c r="C310" s="502"/>
      <c r="D310" s="564"/>
    </row>
    <row r="311" spans="1:4" ht="26.25" customHeight="1">
      <c r="A311" s="559"/>
      <c r="B311" s="559"/>
      <c r="C311" s="502"/>
      <c r="D311" s="564"/>
    </row>
    <row r="312" spans="1:4" ht="26.25" customHeight="1">
      <c r="A312" s="559"/>
      <c r="B312" s="559"/>
      <c r="C312" s="502"/>
      <c r="D312" s="564"/>
    </row>
    <row r="313" spans="1:4" ht="26.25" customHeight="1">
      <c r="A313" s="559"/>
      <c r="B313" s="559"/>
      <c r="C313" s="502"/>
      <c r="D313" s="564"/>
    </row>
    <row r="314" spans="1:4" ht="26.25" customHeight="1">
      <c r="A314" s="559"/>
      <c r="B314" s="559"/>
      <c r="C314" s="502"/>
      <c r="D314" s="564"/>
    </row>
    <row r="315" spans="1:4" ht="26.25" customHeight="1">
      <c r="A315" s="559"/>
      <c r="B315" s="559"/>
      <c r="C315" s="502"/>
      <c r="D315" s="564"/>
    </row>
    <row r="316" spans="1:4" ht="26.25" customHeight="1">
      <c r="A316" s="559"/>
      <c r="B316" s="559"/>
      <c r="C316" s="502"/>
      <c r="D316" s="564"/>
    </row>
    <row r="317" spans="1:4" ht="26.25" customHeight="1">
      <c r="A317" s="559"/>
      <c r="B317" s="559"/>
      <c r="C317" s="502"/>
      <c r="D317" s="564"/>
    </row>
    <row r="318" spans="1:4" ht="26.25" customHeight="1">
      <c r="A318" s="559"/>
      <c r="B318" s="559"/>
      <c r="C318" s="502"/>
      <c r="D318" s="564"/>
    </row>
    <row r="319" spans="1:4" ht="26.25" customHeight="1">
      <c r="A319" s="559"/>
      <c r="B319" s="559"/>
      <c r="C319" s="502"/>
      <c r="D319" s="564"/>
    </row>
    <row r="320" spans="1:4" ht="26.25" customHeight="1">
      <c r="A320" s="559"/>
      <c r="B320" s="559"/>
      <c r="C320" s="502"/>
      <c r="D320" s="564"/>
    </row>
    <row r="321" spans="1:4" ht="26.25" customHeight="1">
      <c r="A321" s="559"/>
      <c r="B321" s="559"/>
      <c r="C321" s="502"/>
      <c r="D321" s="564"/>
    </row>
    <row r="322" spans="1:4" ht="26.25" customHeight="1">
      <c r="A322" s="559"/>
      <c r="B322" s="559"/>
      <c r="C322" s="502"/>
      <c r="D322" s="564"/>
    </row>
    <row r="323" spans="1:4" ht="26.25" customHeight="1">
      <c r="A323" s="559"/>
      <c r="B323" s="559"/>
      <c r="C323" s="502"/>
      <c r="D323" s="564"/>
    </row>
    <row r="324" spans="1:4" ht="26.25" customHeight="1">
      <c r="A324" s="559"/>
      <c r="B324" s="559"/>
      <c r="C324" s="502"/>
      <c r="D324" s="564"/>
    </row>
    <row r="325" spans="1:4" ht="26.25" customHeight="1">
      <c r="A325" s="559"/>
      <c r="B325" s="559"/>
      <c r="C325" s="502"/>
      <c r="D325" s="564"/>
    </row>
    <row r="326" spans="1:4" ht="26.25" customHeight="1">
      <c r="A326" s="559"/>
      <c r="B326" s="559"/>
      <c r="C326" s="502"/>
      <c r="D326" s="564"/>
    </row>
    <row r="327" spans="1:4" ht="26.25" customHeight="1">
      <c r="A327" s="559"/>
      <c r="B327" s="559"/>
      <c r="C327" s="502"/>
      <c r="D327" s="564"/>
    </row>
    <row r="328" spans="1:4" ht="26.25" customHeight="1">
      <c r="A328" s="559"/>
      <c r="B328" s="559"/>
      <c r="C328" s="502"/>
      <c r="D328" s="564"/>
    </row>
    <row r="329" spans="1:4" ht="26.25" customHeight="1">
      <c r="A329" s="559"/>
      <c r="B329" s="559"/>
      <c r="C329" s="502"/>
      <c r="D329" s="564"/>
    </row>
    <row r="330" spans="1:4" ht="26.25" customHeight="1">
      <c r="A330" s="559"/>
      <c r="B330" s="559"/>
      <c r="C330" s="502"/>
      <c r="D330" s="564"/>
    </row>
    <row r="331" spans="1:4" ht="26.25" customHeight="1">
      <c r="A331" s="559"/>
      <c r="B331" s="559"/>
      <c r="C331" s="502"/>
      <c r="D331" s="564"/>
    </row>
    <row r="332" spans="1:4" ht="26.25" customHeight="1">
      <c r="A332" s="559"/>
      <c r="B332" s="559"/>
      <c r="C332" s="502"/>
      <c r="D332" s="564"/>
    </row>
    <row r="333" spans="1:4" ht="26.25" customHeight="1">
      <c r="A333" s="559"/>
      <c r="B333" s="559"/>
      <c r="C333" s="502"/>
      <c r="D333" s="564"/>
    </row>
    <row r="334" spans="1:4" ht="26.25" customHeight="1">
      <c r="A334" s="559"/>
      <c r="B334" s="559"/>
      <c r="C334" s="502"/>
      <c r="D334" s="564"/>
    </row>
    <row r="335" spans="1:4" ht="26.25" customHeight="1">
      <c r="A335" s="559"/>
      <c r="B335" s="559"/>
      <c r="C335" s="502"/>
      <c r="D335" s="564"/>
    </row>
    <row r="336" spans="1:4" ht="26.25" customHeight="1">
      <c r="A336" s="559"/>
      <c r="B336" s="559"/>
      <c r="C336" s="502"/>
      <c r="D336" s="564"/>
    </row>
    <row r="337" spans="1:4" ht="26.25" customHeight="1">
      <c r="A337" s="559"/>
      <c r="B337" s="559"/>
      <c r="C337" s="502"/>
      <c r="D337" s="564"/>
    </row>
    <row r="338" spans="1:4" ht="26.25" customHeight="1">
      <c r="A338" s="559"/>
      <c r="B338" s="559"/>
      <c r="C338" s="502"/>
      <c r="D338" s="564"/>
    </row>
    <row r="339" spans="1:4" ht="26.25" customHeight="1">
      <c r="A339" s="559"/>
      <c r="B339" s="559"/>
      <c r="C339" s="502"/>
      <c r="D339" s="564"/>
    </row>
    <row r="340" spans="1:4" ht="26.25" customHeight="1">
      <c r="A340" s="559"/>
      <c r="B340" s="559"/>
      <c r="C340" s="502"/>
      <c r="D340" s="564"/>
    </row>
    <row r="341" spans="1:4" ht="26.25" customHeight="1">
      <c r="A341" s="559"/>
      <c r="B341" s="559"/>
      <c r="C341" s="502"/>
      <c r="D341" s="564"/>
    </row>
    <row r="342" spans="1:4" ht="26.25" customHeight="1">
      <c r="A342" s="559"/>
      <c r="B342" s="559"/>
      <c r="C342" s="502"/>
      <c r="D342" s="564"/>
    </row>
    <row r="343" spans="1:4" ht="26.25" customHeight="1">
      <c r="A343" s="559"/>
      <c r="B343" s="559"/>
      <c r="C343" s="502"/>
      <c r="D343" s="564"/>
    </row>
    <row r="344" spans="1:4" ht="26.25" customHeight="1">
      <c r="A344" s="559"/>
      <c r="B344" s="559"/>
      <c r="C344" s="502"/>
      <c r="D344" s="564"/>
    </row>
    <row r="345" spans="1:4" ht="26.25" customHeight="1">
      <c r="A345" s="559"/>
      <c r="B345" s="559"/>
      <c r="C345" s="502"/>
      <c r="D345" s="564"/>
    </row>
    <row r="346" spans="1:4" ht="26.25" customHeight="1">
      <c r="A346" s="559"/>
      <c r="B346" s="559"/>
      <c r="C346" s="502"/>
      <c r="D346" s="564"/>
    </row>
    <row r="347" spans="1:4" ht="26.25" customHeight="1">
      <c r="A347" s="559"/>
      <c r="B347" s="559"/>
      <c r="C347" s="502"/>
      <c r="D347" s="564"/>
    </row>
    <row r="348" spans="1:4" ht="26.25" customHeight="1">
      <c r="A348" s="559"/>
      <c r="B348" s="559"/>
      <c r="C348" s="502"/>
      <c r="D348" s="564"/>
    </row>
    <row r="349" spans="1:4" ht="26.25" customHeight="1">
      <c r="A349" s="559"/>
      <c r="B349" s="559"/>
      <c r="C349" s="502"/>
      <c r="D349" s="564"/>
    </row>
    <row r="350" spans="1:4" ht="26.25" customHeight="1">
      <c r="A350" s="559"/>
      <c r="B350" s="559"/>
      <c r="C350" s="502"/>
      <c r="D350" s="564"/>
    </row>
    <row r="351" spans="1:4" ht="26.25" customHeight="1">
      <c r="A351" s="559"/>
      <c r="B351" s="559"/>
      <c r="C351" s="502"/>
      <c r="D351" s="564"/>
    </row>
    <row r="352" spans="1:4" ht="26.25" customHeight="1">
      <c r="A352" s="559"/>
      <c r="B352" s="559"/>
      <c r="C352" s="502"/>
      <c r="D352" s="564"/>
    </row>
    <row r="353" spans="1:4" ht="26.25" customHeight="1">
      <c r="A353" s="559"/>
      <c r="B353" s="559"/>
      <c r="C353" s="502"/>
      <c r="D353" s="564"/>
    </row>
    <row r="354" spans="1:4" ht="26.25" customHeight="1">
      <c r="A354" s="559"/>
      <c r="B354" s="559"/>
      <c r="C354" s="502"/>
      <c r="D354" s="564"/>
    </row>
    <row r="355" spans="1:4" ht="26.25" customHeight="1">
      <c r="A355" s="559"/>
      <c r="B355" s="559"/>
      <c r="C355" s="502"/>
      <c r="D355" s="564"/>
    </row>
    <row r="356" spans="1:4" ht="26.25" customHeight="1">
      <c r="A356" s="559"/>
      <c r="B356" s="559"/>
      <c r="C356" s="502"/>
      <c r="D356" s="564"/>
    </row>
    <row r="357" spans="1:4" ht="26.25" customHeight="1">
      <c r="A357" s="559"/>
      <c r="B357" s="559"/>
      <c r="C357" s="502"/>
      <c r="D357" s="564"/>
    </row>
    <row r="358" spans="1:4" ht="26.25" customHeight="1">
      <c r="A358" s="559"/>
      <c r="B358" s="559"/>
      <c r="C358" s="502"/>
      <c r="D358" s="564"/>
    </row>
    <row r="359" spans="1:4" ht="26.25" customHeight="1">
      <c r="A359" s="559"/>
      <c r="B359" s="559"/>
      <c r="C359" s="502"/>
      <c r="D359" s="564"/>
    </row>
    <row r="360" spans="1:4" ht="26.25" customHeight="1">
      <c r="A360" s="559"/>
      <c r="B360" s="559"/>
      <c r="C360" s="502"/>
      <c r="D360" s="564"/>
    </row>
    <row r="361" spans="1:4" ht="26.25" customHeight="1">
      <c r="A361" s="559"/>
      <c r="B361" s="559"/>
      <c r="C361" s="502"/>
      <c r="D361" s="564"/>
    </row>
    <row r="362" spans="1:4" ht="26.25" customHeight="1">
      <c r="A362" s="559"/>
      <c r="B362" s="559"/>
      <c r="C362" s="502"/>
      <c r="D362" s="564"/>
    </row>
    <row r="363" spans="1:4" ht="26.25" customHeight="1">
      <c r="A363" s="559"/>
      <c r="B363" s="559"/>
      <c r="C363" s="502"/>
      <c r="D363" s="564"/>
    </row>
    <row r="364" spans="1:4" ht="26.25" customHeight="1">
      <c r="A364" s="559"/>
      <c r="B364" s="559"/>
      <c r="C364" s="502"/>
      <c r="D364" s="564"/>
    </row>
    <row r="365" spans="1:4" ht="26.25" customHeight="1">
      <c r="A365" s="559"/>
      <c r="B365" s="559"/>
      <c r="C365" s="502"/>
      <c r="D365" s="564"/>
    </row>
    <row r="366" spans="1:4" ht="26.25" customHeight="1">
      <c r="A366" s="559"/>
      <c r="B366" s="559"/>
      <c r="C366" s="502"/>
      <c r="D366" s="564"/>
    </row>
    <row r="367" spans="1:4" ht="26.25" customHeight="1">
      <c r="A367" s="559"/>
      <c r="B367" s="559"/>
      <c r="C367" s="502"/>
      <c r="D367" s="564"/>
    </row>
    <row r="368" spans="1:4" ht="26.25" customHeight="1">
      <c r="A368" s="559"/>
      <c r="B368" s="559"/>
      <c r="C368" s="502"/>
      <c r="D368" s="564"/>
    </row>
    <row r="369" spans="1:4" ht="26.25" customHeight="1">
      <c r="A369" s="559"/>
      <c r="B369" s="559"/>
      <c r="C369" s="502"/>
      <c r="D369" s="564"/>
    </row>
    <row r="370" spans="1:4" ht="26.25" customHeight="1">
      <c r="A370" s="559"/>
      <c r="B370" s="559"/>
      <c r="C370" s="502"/>
      <c r="D370" s="564"/>
    </row>
    <row r="371" spans="1:4" ht="26.25" customHeight="1">
      <c r="A371" s="559"/>
      <c r="B371" s="559"/>
      <c r="C371" s="502"/>
      <c r="D371" s="564"/>
    </row>
    <row r="372" spans="1:4" ht="26.25" customHeight="1">
      <c r="A372" s="559"/>
      <c r="B372" s="559"/>
      <c r="C372" s="502"/>
      <c r="D372" s="564"/>
    </row>
    <row r="373" spans="1:4" ht="26.25" customHeight="1">
      <c r="A373" s="559"/>
      <c r="B373" s="559"/>
      <c r="C373" s="502"/>
      <c r="D373" s="564"/>
    </row>
    <row r="374" spans="1:4" ht="26.25" customHeight="1">
      <c r="A374" s="559"/>
      <c r="B374" s="559"/>
      <c r="C374" s="502"/>
      <c r="D374" s="564"/>
    </row>
    <row r="375" spans="1:4" ht="26.25" customHeight="1">
      <c r="A375" s="559"/>
      <c r="B375" s="559"/>
      <c r="C375" s="502"/>
      <c r="D375" s="564"/>
    </row>
    <row r="376" spans="1:4" ht="26.25" customHeight="1">
      <c r="A376" s="559"/>
      <c r="B376" s="559"/>
      <c r="C376" s="502"/>
      <c r="D376" s="564"/>
    </row>
    <row r="377" spans="1:4" ht="26.25" customHeight="1">
      <c r="A377" s="559"/>
      <c r="B377" s="559"/>
      <c r="C377" s="502"/>
      <c r="D377" s="564"/>
    </row>
    <row r="378" spans="1:4" ht="26.25" customHeight="1">
      <c r="A378" s="559"/>
      <c r="B378" s="559"/>
      <c r="C378" s="502"/>
      <c r="D378" s="564"/>
    </row>
    <row r="379" spans="1:4" ht="26.25" customHeight="1">
      <c r="A379" s="559"/>
      <c r="B379" s="559"/>
      <c r="C379" s="502"/>
      <c r="D379" s="564"/>
    </row>
    <row r="380" spans="1:4" ht="26.25" customHeight="1">
      <c r="A380" s="559"/>
      <c r="B380" s="559"/>
      <c r="C380" s="502"/>
      <c r="D380" s="564"/>
    </row>
    <row r="381" spans="1:4" ht="26.25" customHeight="1">
      <c r="A381" s="559"/>
      <c r="B381" s="559"/>
      <c r="C381" s="502"/>
      <c r="D381" s="564"/>
    </row>
    <row r="382" spans="1:4" ht="26.25" customHeight="1">
      <c r="A382" s="559"/>
      <c r="B382" s="559"/>
      <c r="C382" s="502"/>
      <c r="D382" s="564"/>
    </row>
    <row r="383" spans="1:4" ht="26.25" customHeight="1">
      <c r="A383" s="559"/>
      <c r="B383" s="559"/>
      <c r="C383" s="502"/>
      <c r="D383" s="564"/>
    </row>
    <row r="384" spans="1:4" ht="26.25" customHeight="1">
      <c r="A384" s="559"/>
      <c r="B384" s="559"/>
      <c r="C384" s="502"/>
      <c r="D384" s="564"/>
    </row>
    <row r="385" spans="1:4" ht="26.25" customHeight="1">
      <c r="A385" s="559"/>
      <c r="B385" s="559"/>
      <c r="C385" s="502"/>
      <c r="D385" s="564"/>
    </row>
    <row r="386" spans="1:4" ht="26.25" customHeight="1">
      <c r="A386" s="559"/>
      <c r="B386" s="559"/>
      <c r="C386" s="502"/>
      <c r="D386" s="564"/>
    </row>
    <row r="387" spans="1:4" ht="26.25" customHeight="1">
      <c r="A387" s="559"/>
      <c r="B387" s="559"/>
      <c r="C387" s="502"/>
      <c r="D387" s="564"/>
    </row>
    <row r="388" spans="1:4" ht="26.25" customHeight="1">
      <c r="A388" s="559"/>
      <c r="B388" s="559"/>
      <c r="C388" s="502"/>
      <c r="D388" s="564"/>
    </row>
    <row r="389" spans="1:4" ht="26.25" customHeight="1">
      <c r="A389" s="559"/>
      <c r="B389" s="559"/>
      <c r="C389" s="502"/>
      <c r="D389" s="564"/>
    </row>
    <row r="390" spans="1:4" ht="26.25" customHeight="1">
      <c r="A390" s="559"/>
      <c r="B390" s="559"/>
      <c r="C390" s="502"/>
      <c r="D390" s="564"/>
    </row>
    <row r="391" spans="1:4" ht="26.25" customHeight="1">
      <c r="A391" s="559"/>
      <c r="B391" s="559"/>
      <c r="C391" s="502"/>
      <c r="D391" s="564"/>
    </row>
    <row r="392" spans="1:4" ht="26.25" customHeight="1">
      <c r="A392" s="559"/>
      <c r="B392" s="559"/>
      <c r="C392" s="502"/>
      <c r="D392" s="564"/>
    </row>
    <row r="393" spans="1:4" ht="26.25" customHeight="1">
      <c r="A393" s="559"/>
      <c r="B393" s="559"/>
      <c r="C393" s="502"/>
      <c r="D393" s="564"/>
    </row>
    <row r="394" spans="1:4" ht="26.25" customHeight="1">
      <c r="A394" s="559"/>
      <c r="B394" s="559"/>
      <c r="C394" s="502"/>
      <c r="D394" s="564"/>
    </row>
    <row r="395" spans="1:4" ht="26.25" customHeight="1">
      <c r="A395" s="559"/>
      <c r="B395" s="559"/>
      <c r="C395" s="502"/>
      <c r="D395" s="564"/>
    </row>
    <row r="396" spans="1:4" ht="26.25" customHeight="1">
      <c r="A396" s="559"/>
      <c r="B396" s="559"/>
      <c r="C396" s="502"/>
      <c r="D396" s="564"/>
    </row>
    <row r="397" spans="1:4" ht="26.25" customHeight="1">
      <c r="A397" s="559"/>
      <c r="B397" s="559"/>
      <c r="C397" s="502"/>
      <c r="D397" s="564"/>
    </row>
    <row r="398" spans="1:4" ht="26.25" customHeight="1">
      <c r="A398" s="559"/>
      <c r="B398" s="559"/>
      <c r="C398" s="502"/>
      <c r="D398" s="564"/>
    </row>
    <row r="399" spans="1:4" ht="26.25" customHeight="1">
      <c r="A399" s="559"/>
      <c r="B399" s="559"/>
      <c r="C399" s="502"/>
      <c r="D399" s="564"/>
    </row>
    <row r="400" spans="1:4" ht="26.25" customHeight="1">
      <c r="A400" s="559"/>
      <c r="B400" s="559"/>
      <c r="C400" s="502"/>
      <c r="D400" s="564"/>
    </row>
    <row r="401" spans="1:4" ht="26.25" customHeight="1">
      <c r="A401" s="559"/>
      <c r="B401" s="559"/>
      <c r="C401" s="502"/>
      <c r="D401" s="564"/>
    </row>
    <row r="402" spans="1:4" ht="26.25" customHeight="1">
      <c r="A402" s="559"/>
      <c r="B402" s="559"/>
      <c r="C402" s="502"/>
      <c r="D402" s="564"/>
    </row>
    <row r="403" spans="1:4" ht="26.25" customHeight="1">
      <c r="A403" s="559"/>
      <c r="B403" s="559"/>
      <c r="C403" s="502"/>
      <c r="D403" s="564"/>
    </row>
    <row r="404" spans="1:4" ht="26.25" customHeight="1">
      <c r="A404" s="559"/>
      <c r="B404" s="559"/>
      <c r="C404" s="502"/>
      <c r="D404" s="564"/>
    </row>
    <row r="405" spans="1:4" ht="26.25" customHeight="1">
      <c r="A405" s="559"/>
      <c r="B405" s="559"/>
      <c r="C405" s="502"/>
      <c r="D405" s="564"/>
    </row>
    <row r="406" spans="1:4" ht="26.25" customHeight="1">
      <c r="A406" s="559"/>
      <c r="B406" s="559"/>
      <c r="C406" s="502"/>
      <c r="D406" s="564"/>
    </row>
    <row r="407" spans="1:4" ht="26.25" customHeight="1">
      <c r="A407" s="559"/>
      <c r="B407" s="559"/>
      <c r="C407" s="502"/>
      <c r="D407" s="564"/>
    </row>
    <row r="408" spans="1:4" ht="26.25" customHeight="1">
      <c r="A408" s="559"/>
      <c r="B408" s="559"/>
      <c r="C408" s="502"/>
      <c r="D408" s="564"/>
    </row>
    <row r="409" spans="1:4" ht="26.25" customHeight="1">
      <c r="A409" s="559"/>
      <c r="B409" s="559"/>
      <c r="C409" s="502"/>
      <c r="D409" s="564"/>
    </row>
    <row r="410" spans="1:4" ht="26.25" customHeight="1">
      <c r="A410" s="559"/>
      <c r="B410" s="559"/>
      <c r="C410" s="502"/>
      <c r="D410" s="564"/>
    </row>
    <row r="411" spans="1:4" ht="26.25" customHeight="1">
      <c r="A411" s="559"/>
      <c r="B411" s="559"/>
      <c r="C411" s="502"/>
      <c r="D411" s="564"/>
    </row>
    <row r="412" spans="1:4" ht="26.25" customHeight="1">
      <c r="A412" s="559"/>
      <c r="B412" s="559"/>
      <c r="C412" s="502"/>
      <c r="D412" s="564"/>
    </row>
    <row r="413" spans="1:4" ht="26.25" customHeight="1">
      <c r="A413" s="559"/>
      <c r="B413" s="559"/>
      <c r="C413" s="502"/>
      <c r="D413" s="564"/>
    </row>
    <row r="414" spans="1:4" ht="26.25" customHeight="1">
      <c r="A414" s="559"/>
      <c r="B414" s="559"/>
      <c r="C414" s="502"/>
      <c r="D414" s="564"/>
    </row>
    <row r="415" spans="1:4" ht="26.25" customHeight="1">
      <c r="A415" s="559"/>
      <c r="B415" s="559"/>
      <c r="C415" s="502"/>
      <c r="D415" s="564"/>
    </row>
    <row r="416" spans="1:4" ht="26.25" customHeight="1">
      <c r="A416" s="559"/>
      <c r="B416" s="559"/>
      <c r="C416" s="502"/>
      <c r="D416" s="564"/>
    </row>
    <row r="417" spans="1:4" ht="26.25" customHeight="1">
      <c r="A417" s="559"/>
      <c r="B417" s="559"/>
      <c r="C417" s="502"/>
      <c r="D417" s="564"/>
    </row>
    <row r="418" spans="1:4" ht="26.25" customHeight="1">
      <c r="A418" s="559"/>
      <c r="B418" s="559"/>
      <c r="C418" s="502"/>
      <c r="D418" s="564"/>
    </row>
    <row r="419" spans="1:4" ht="26.25" customHeight="1">
      <c r="A419" s="559"/>
      <c r="B419" s="559"/>
      <c r="C419" s="502"/>
      <c r="D419" s="564"/>
    </row>
    <row r="420" spans="1:4" ht="26.25" customHeight="1">
      <c r="A420" s="559"/>
      <c r="B420" s="559"/>
      <c r="C420" s="502"/>
      <c r="D420" s="564"/>
    </row>
    <row r="421" spans="1:4" ht="26.25" customHeight="1">
      <c r="A421" s="559"/>
      <c r="B421" s="559"/>
      <c r="C421" s="502"/>
      <c r="D421" s="564"/>
    </row>
    <row r="422" spans="1:4" ht="26.25" customHeight="1">
      <c r="A422" s="559"/>
      <c r="B422" s="559"/>
      <c r="C422" s="502"/>
      <c r="D422" s="564"/>
    </row>
    <row r="423" spans="1:4" ht="26.25" customHeight="1">
      <c r="A423" s="559"/>
      <c r="B423" s="559"/>
      <c r="C423" s="502"/>
      <c r="D423" s="564"/>
    </row>
    <row r="424" spans="1:4" ht="26.25" customHeight="1">
      <c r="A424" s="559"/>
      <c r="B424" s="559"/>
      <c r="C424" s="502"/>
      <c r="D424" s="564"/>
    </row>
    <row r="425" spans="1:4" ht="26.25" customHeight="1">
      <c r="A425" s="559"/>
      <c r="B425" s="559"/>
      <c r="C425" s="502"/>
      <c r="D425" s="564"/>
    </row>
    <row r="426" spans="1:4" ht="26.25" customHeight="1">
      <c r="A426" s="559"/>
      <c r="B426" s="559"/>
      <c r="C426" s="502"/>
      <c r="D426" s="564"/>
    </row>
    <row r="427" spans="1:4" ht="26.25" customHeight="1">
      <c r="A427" s="559"/>
      <c r="B427" s="559"/>
      <c r="C427" s="502"/>
      <c r="D427" s="564"/>
    </row>
    <row r="428" spans="1:4" ht="26.25" customHeight="1">
      <c r="A428" s="559"/>
      <c r="B428" s="559"/>
      <c r="C428" s="502"/>
      <c r="D428" s="564"/>
    </row>
    <row r="429" spans="1:4" ht="26.25" customHeight="1">
      <c r="A429" s="559"/>
      <c r="B429" s="559"/>
      <c r="C429" s="502"/>
      <c r="D429" s="564"/>
    </row>
    <row r="430" spans="1:4" ht="26.25" customHeight="1">
      <c r="A430" s="559"/>
      <c r="B430" s="559"/>
      <c r="C430" s="502"/>
      <c r="D430" s="564"/>
    </row>
    <row r="431" spans="1:4" ht="26.25" customHeight="1">
      <c r="A431" s="559"/>
      <c r="B431" s="559"/>
      <c r="C431" s="502"/>
      <c r="D431" s="564"/>
    </row>
    <row r="432" spans="1:4" ht="26.25" customHeight="1">
      <c r="A432" s="559"/>
      <c r="B432" s="559"/>
      <c r="C432" s="502"/>
      <c r="D432" s="564"/>
    </row>
    <row r="433" spans="1:4" ht="26.25" customHeight="1">
      <c r="A433" s="559"/>
      <c r="B433" s="559"/>
      <c r="C433" s="502"/>
      <c r="D433" s="564"/>
    </row>
    <row r="434" spans="1:4" ht="26.25" customHeight="1">
      <c r="A434" s="559"/>
      <c r="B434" s="559"/>
      <c r="C434" s="502"/>
      <c r="D434" s="564"/>
    </row>
    <row r="435" spans="1:4" ht="26.25" customHeight="1">
      <c r="A435" s="559"/>
      <c r="B435" s="559"/>
      <c r="C435" s="502"/>
      <c r="D435" s="564"/>
    </row>
    <row r="436" spans="1:4" ht="26.25" customHeight="1">
      <c r="A436" s="559"/>
      <c r="B436" s="559"/>
      <c r="C436" s="502"/>
      <c r="D436" s="564"/>
    </row>
    <row r="437" spans="1:4" ht="26.25" customHeight="1">
      <c r="A437" s="559"/>
      <c r="B437" s="559"/>
      <c r="C437" s="502"/>
      <c r="D437" s="564"/>
    </row>
    <row r="438" spans="1:4" ht="26.25" customHeight="1">
      <c r="A438" s="559"/>
      <c r="B438" s="559"/>
      <c r="C438" s="502"/>
      <c r="D438" s="564"/>
    </row>
    <row r="439" spans="1:4" ht="26.25" customHeight="1">
      <c r="A439" s="559"/>
      <c r="B439" s="559"/>
      <c r="C439" s="502"/>
      <c r="D439" s="564"/>
    </row>
    <row r="440" spans="1:4" ht="26.25" customHeight="1">
      <c r="A440" s="559"/>
      <c r="B440" s="559"/>
      <c r="C440" s="502"/>
      <c r="D440" s="564"/>
    </row>
    <row r="441" spans="1:4" ht="26.25" customHeight="1">
      <c r="A441" s="559"/>
      <c r="B441" s="559"/>
      <c r="C441" s="502"/>
      <c r="D441" s="564"/>
    </row>
    <row r="442" spans="1:4" ht="26.25" customHeight="1">
      <c r="A442" s="559"/>
      <c r="B442" s="559"/>
      <c r="C442" s="502"/>
      <c r="D442" s="564"/>
    </row>
    <row r="443" spans="1:4" ht="26.25" customHeight="1">
      <c r="A443" s="559"/>
      <c r="B443" s="559"/>
      <c r="C443" s="502"/>
      <c r="D443" s="564"/>
    </row>
    <row r="444" spans="1:4" ht="26.25" customHeight="1">
      <c r="A444" s="559"/>
      <c r="B444" s="559"/>
      <c r="C444" s="502"/>
      <c r="D444" s="564"/>
    </row>
    <row r="445" spans="1:4" ht="26.25" customHeight="1">
      <c r="A445" s="559"/>
      <c r="B445" s="559"/>
      <c r="C445" s="502"/>
      <c r="D445" s="564"/>
    </row>
    <row r="446" spans="1:4" ht="26.25" customHeight="1">
      <c r="A446" s="559"/>
      <c r="B446" s="559"/>
      <c r="C446" s="502"/>
      <c r="D446" s="564"/>
    </row>
    <row r="447" spans="1:4" ht="26.25" customHeight="1">
      <c r="A447" s="559"/>
      <c r="B447" s="559"/>
      <c r="C447" s="502"/>
      <c r="D447" s="564"/>
    </row>
    <row r="448" spans="1:4" ht="26.25" customHeight="1">
      <c r="A448" s="559"/>
      <c r="B448" s="559"/>
      <c r="C448" s="502"/>
      <c r="D448" s="564"/>
    </row>
    <row r="449" spans="1:4" ht="26.25" customHeight="1">
      <c r="A449" s="559"/>
      <c r="B449" s="559"/>
      <c r="C449" s="502"/>
      <c r="D449" s="564"/>
    </row>
    <row r="450" spans="1:4" ht="26.25" customHeight="1">
      <c r="A450" s="559"/>
      <c r="B450" s="559"/>
      <c r="C450" s="502"/>
      <c r="D450" s="564"/>
    </row>
    <row r="451" spans="1:4" ht="26.25" customHeight="1">
      <c r="A451" s="559"/>
      <c r="B451" s="559"/>
      <c r="C451" s="502"/>
      <c r="D451" s="564"/>
    </row>
    <row r="452" spans="1:4" ht="26.25" customHeight="1">
      <c r="A452" s="559"/>
      <c r="B452" s="559"/>
      <c r="C452" s="502"/>
      <c r="D452" s="564"/>
    </row>
    <row r="453" spans="1:4" ht="26.25" customHeight="1">
      <c r="A453" s="559"/>
      <c r="B453" s="559"/>
      <c r="C453" s="502"/>
      <c r="D453" s="564"/>
    </row>
    <row r="454" spans="1:4" ht="26.25" customHeight="1">
      <c r="A454" s="559"/>
      <c r="B454" s="559"/>
      <c r="C454" s="502"/>
      <c r="D454" s="564"/>
    </row>
    <row r="455" spans="1:4" ht="26.25" customHeight="1">
      <c r="A455" s="559"/>
      <c r="B455" s="559"/>
      <c r="C455" s="502"/>
      <c r="D455" s="564"/>
    </row>
    <row r="456" spans="1:4" ht="26.25" customHeight="1">
      <c r="A456" s="559"/>
      <c r="B456" s="559"/>
      <c r="C456" s="502"/>
      <c r="D456" s="564"/>
    </row>
    <row r="457" spans="1:4" ht="26.25" customHeight="1">
      <c r="A457" s="559"/>
      <c r="B457" s="559"/>
      <c r="C457" s="502"/>
      <c r="D457" s="564"/>
    </row>
    <row r="458" spans="1:4" ht="26.25" customHeight="1">
      <c r="A458" s="559"/>
      <c r="B458" s="559"/>
      <c r="C458" s="502"/>
      <c r="D458" s="564"/>
    </row>
    <row r="459" spans="1:4" ht="26.25" customHeight="1">
      <c r="A459" s="559"/>
      <c r="B459" s="559"/>
      <c r="C459" s="502"/>
      <c r="D459" s="564"/>
    </row>
    <row r="460" spans="1:4" ht="26.25" customHeight="1">
      <c r="A460" s="559"/>
      <c r="B460" s="559"/>
      <c r="C460" s="502"/>
      <c r="D460" s="564"/>
    </row>
    <row r="461" spans="1:4" ht="26.25" customHeight="1">
      <c r="A461" s="559"/>
      <c r="B461" s="559"/>
      <c r="C461" s="502"/>
      <c r="D461" s="564"/>
    </row>
    <row r="462" spans="1:4" ht="26.25" customHeight="1">
      <c r="A462" s="559"/>
      <c r="B462" s="559"/>
      <c r="C462" s="502"/>
      <c r="D462" s="564"/>
    </row>
    <row r="463" spans="1:4" ht="26.25" customHeight="1">
      <c r="A463" s="559"/>
      <c r="B463" s="559"/>
      <c r="C463" s="502"/>
      <c r="D463" s="564"/>
    </row>
    <row r="464" spans="1:4" ht="26.25" customHeight="1">
      <c r="A464" s="559"/>
      <c r="B464" s="559"/>
      <c r="C464" s="502"/>
      <c r="D464" s="564"/>
    </row>
    <row r="465" spans="1:4" ht="26.25" customHeight="1">
      <c r="A465" s="559"/>
      <c r="B465" s="559"/>
      <c r="C465" s="502"/>
      <c r="D465" s="564"/>
    </row>
    <row r="466" spans="1:4" ht="26.25" customHeight="1">
      <c r="A466" s="559"/>
      <c r="B466" s="559"/>
      <c r="C466" s="502"/>
      <c r="D466" s="564"/>
    </row>
    <row r="467" spans="1:4" ht="26.25" customHeight="1">
      <c r="A467" s="559"/>
      <c r="B467" s="559"/>
      <c r="C467" s="502"/>
      <c r="D467" s="564"/>
    </row>
    <row r="468" spans="1:4" ht="26.25" customHeight="1">
      <c r="A468" s="559"/>
      <c r="B468" s="559"/>
      <c r="C468" s="502"/>
      <c r="D468" s="564"/>
    </row>
    <row r="469" spans="1:4" ht="26.25" customHeight="1">
      <c r="A469" s="559"/>
      <c r="B469" s="559"/>
      <c r="C469" s="502"/>
      <c r="D469" s="564"/>
    </row>
    <row r="470" spans="1:4" ht="26.25" customHeight="1">
      <c r="A470" s="559"/>
      <c r="B470" s="559"/>
      <c r="C470" s="502"/>
      <c r="D470" s="564"/>
    </row>
    <row r="471" spans="1:4" ht="26.25" customHeight="1">
      <c r="A471" s="559"/>
      <c r="B471" s="559"/>
      <c r="C471" s="502"/>
      <c r="D471" s="564"/>
    </row>
    <row r="472" spans="1:4" ht="26.25" customHeight="1">
      <c r="A472" s="559"/>
      <c r="B472" s="559"/>
      <c r="C472" s="502"/>
      <c r="D472" s="564"/>
    </row>
    <row r="473" spans="1:4" ht="26.25" customHeight="1">
      <c r="A473" s="559"/>
      <c r="B473" s="559"/>
      <c r="C473" s="502"/>
      <c r="D473" s="564"/>
    </row>
    <row r="474" spans="1:4" ht="26.25" customHeight="1">
      <c r="A474" s="559"/>
      <c r="B474" s="559"/>
      <c r="C474" s="502"/>
      <c r="D474" s="564"/>
    </row>
    <row r="475" spans="1:4" ht="26.25" customHeight="1">
      <c r="A475" s="559"/>
      <c r="B475" s="559"/>
      <c r="C475" s="502"/>
      <c r="D475" s="564"/>
    </row>
    <row r="476" spans="1:4" ht="26.25" customHeight="1">
      <c r="A476" s="559"/>
      <c r="B476" s="559"/>
      <c r="C476" s="502"/>
      <c r="D476" s="564"/>
    </row>
    <row r="477" spans="1:4" ht="26.25" customHeight="1">
      <c r="A477" s="559"/>
      <c r="B477" s="559"/>
      <c r="C477" s="502"/>
      <c r="D477" s="564"/>
    </row>
    <row r="478" spans="1:4" ht="26.25" customHeight="1">
      <c r="A478" s="559"/>
      <c r="B478" s="559"/>
      <c r="C478" s="502"/>
      <c r="D478" s="564"/>
    </row>
    <row r="479" spans="1:4" ht="26.25" customHeight="1">
      <c r="A479" s="559"/>
      <c r="B479" s="559"/>
      <c r="C479" s="502"/>
      <c r="D479" s="564"/>
    </row>
    <row r="480" spans="1:4" ht="26.25" customHeight="1">
      <c r="A480" s="559"/>
      <c r="B480" s="559"/>
      <c r="C480" s="502"/>
      <c r="D480" s="564"/>
    </row>
    <row r="481" spans="1:4" ht="26.25" customHeight="1">
      <c r="A481" s="559"/>
      <c r="B481" s="559"/>
      <c r="C481" s="502"/>
      <c r="D481" s="564"/>
    </row>
    <row r="482" spans="1:4" ht="26.25" customHeight="1">
      <c r="A482" s="559"/>
      <c r="B482" s="559"/>
      <c r="C482" s="502"/>
      <c r="D482" s="564"/>
    </row>
    <row r="483" spans="1:4" ht="26.25" customHeight="1">
      <c r="A483" s="559"/>
      <c r="B483" s="559"/>
      <c r="C483" s="502"/>
      <c r="D483" s="564"/>
    </row>
    <row r="484" spans="1:4" ht="26.25" customHeight="1">
      <c r="A484" s="559"/>
      <c r="B484" s="559"/>
      <c r="C484" s="502"/>
      <c r="D484" s="564"/>
    </row>
    <row r="485" spans="1:4" ht="26.25" customHeight="1">
      <c r="A485" s="559"/>
      <c r="B485" s="559"/>
      <c r="C485" s="502"/>
      <c r="D485" s="564"/>
    </row>
    <row r="486" spans="1:4" ht="26.25" customHeight="1">
      <c r="A486" s="559"/>
      <c r="B486" s="559"/>
      <c r="C486" s="502"/>
      <c r="D486" s="564"/>
    </row>
    <row r="487" spans="1:4" ht="26.25" customHeight="1">
      <c r="A487" s="559"/>
      <c r="B487" s="559"/>
      <c r="C487" s="502"/>
      <c r="D487" s="564"/>
    </row>
    <row r="488" spans="1:4" ht="26.25" customHeight="1">
      <c r="A488" s="559"/>
      <c r="B488" s="559"/>
      <c r="C488" s="502"/>
      <c r="D488" s="564"/>
    </row>
    <row r="489" spans="1:4" ht="26.25" customHeight="1">
      <c r="A489" s="559"/>
      <c r="B489" s="559"/>
      <c r="C489" s="502"/>
      <c r="D489" s="564"/>
    </row>
    <row r="490" spans="1:4" ht="26.25" customHeight="1">
      <c r="A490" s="559"/>
      <c r="B490" s="559"/>
      <c r="C490" s="502"/>
      <c r="D490" s="564"/>
    </row>
    <row r="491" spans="1:4" ht="26.25" customHeight="1">
      <c r="A491" s="559"/>
      <c r="B491" s="559"/>
      <c r="C491" s="502"/>
      <c r="D491" s="564"/>
    </row>
    <row r="492" spans="1:4" ht="26.25" customHeight="1">
      <c r="A492" s="559"/>
      <c r="B492" s="559"/>
      <c r="C492" s="502"/>
      <c r="D492" s="564"/>
    </row>
    <row r="493" spans="1:4" ht="26.25" customHeight="1">
      <c r="A493" s="559"/>
      <c r="B493" s="559"/>
      <c r="C493" s="502"/>
      <c r="D493" s="564"/>
    </row>
    <row r="494" spans="1:4" ht="26.25" customHeight="1">
      <c r="A494" s="559"/>
      <c r="B494" s="559"/>
      <c r="C494" s="502"/>
      <c r="D494" s="564"/>
    </row>
    <row r="495" spans="1:4" ht="26.25" customHeight="1">
      <c r="A495" s="559"/>
      <c r="B495" s="559"/>
      <c r="C495" s="502"/>
      <c r="D495" s="564"/>
    </row>
    <row r="496" spans="1:4" ht="26.25" customHeight="1">
      <c r="A496" s="559"/>
      <c r="B496" s="559"/>
      <c r="C496" s="502"/>
      <c r="D496" s="564"/>
    </row>
    <row r="497" spans="1:4" ht="26.25" customHeight="1">
      <c r="A497" s="559"/>
      <c r="B497" s="559"/>
      <c r="C497" s="502"/>
      <c r="D497" s="564"/>
    </row>
    <row r="498" spans="1:4" ht="26.25" customHeight="1">
      <c r="A498" s="559"/>
      <c r="B498" s="559"/>
      <c r="C498" s="502"/>
      <c r="D498" s="564"/>
    </row>
    <row r="499" spans="1:4" ht="26.25" customHeight="1">
      <c r="A499" s="559"/>
      <c r="B499" s="559"/>
      <c r="C499" s="502"/>
      <c r="D499" s="564"/>
    </row>
    <row r="500" spans="1:4" ht="26.25" customHeight="1">
      <c r="A500" s="559"/>
      <c r="B500" s="559"/>
      <c r="C500" s="502"/>
      <c r="D500" s="564"/>
    </row>
    <row r="501" spans="1:4" ht="26.25" customHeight="1">
      <c r="A501" s="559"/>
      <c r="B501" s="559"/>
      <c r="C501" s="502"/>
      <c r="D501" s="564"/>
    </row>
    <row r="502" spans="1:4" ht="26.25" customHeight="1">
      <c r="A502" s="559"/>
      <c r="B502" s="559"/>
      <c r="C502" s="502"/>
      <c r="D502" s="564"/>
    </row>
    <row r="503" spans="1:4" ht="26.25" customHeight="1">
      <c r="A503" s="559"/>
      <c r="B503" s="559"/>
      <c r="C503" s="502"/>
      <c r="D503" s="564"/>
    </row>
    <row r="504" spans="1:4" ht="26.25" customHeight="1">
      <c r="A504" s="559"/>
      <c r="B504" s="559"/>
      <c r="C504" s="502"/>
      <c r="D504" s="564"/>
    </row>
    <row r="505" spans="1:4" ht="26.25" customHeight="1">
      <c r="A505" s="559"/>
      <c r="B505" s="559"/>
      <c r="C505" s="502"/>
      <c r="D505" s="564"/>
    </row>
    <row r="506" spans="1:4" ht="26.25" customHeight="1">
      <c r="A506" s="559"/>
      <c r="B506" s="559"/>
      <c r="C506" s="502"/>
      <c r="D506" s="564"/>
    </row>
    <row r="507" spans="1:4" ht="26.25" customHeight="1">
      <c r="A507" s="559"/>
      <c r="B507" s="559"/>
      <c r="C507" s="502"/>
      <c r="D507" s="564"/>
    </row>
    <row r="508" spans="1:4" ht="26.25" customHeight="1">
      <c r="A508" s="559"/>
      <c r="B508" s="559"/>
      <c r="C508" s="502"/>
      <c r="D508" s="564"/>
    </row>
    <row r="509" spans="1:4" ht="26.25" customHeight="1">
      <c r="A509" s="559"/>
      <c r="B509" s="559"/>
      <c r="C509" s="502"/>
      <c r="D509" s="564"/>
    </row>
    <row r="510" spans="1:4" ht="26.25" customHeight="1">
      <c r="A510" s="559"/>
      <c r="B510" s="559"/>
      <c r="C510" s="502"/>
      <c r="D510" s="564"/>
    </row>
    <row r="511" spans="1:4" ht="26.25" customHeight="1">
      <c r="A511" s="559"/>
      <c r="B511" s="559"/>
      <c r="C511" s="502"/>
      <c r="D511" s="564"/>
    </row>
    <row r="512" spans="1:4" ht="26.25" customHeight="1">
      <c r="A512" s="559"/>
      <c r="B512" s="559"/>
      <c r="C512" s="502"/>
      <c r="D512" s="564"/>
    </row>
    <row r="513" spans="1:4" ht="26.25" customHeight="1">
      <c r="A513" s="559"/>
      <c r="B513" s="559"/>
      <c r="C513" s="502"/>
      <c r="D513" s="564"/>
    </row>
    <row r="514" spans="1:4" ht="26.25" customHeight="1">
      <c r="A514" s="559"/>
      <c r="B514" s="559"/>
      <c r="C514" s="502"/>
      <c r="D514" s="564"/>
    </row>
    <row r="515" spans="1:4" ht="26.25" customHeight="1">
      <c r="A515" s="559"/>
      <c r="B515" s="559"/>
      <c r="C515" s="502"/>
      <c r="D515" s="564"/>
    </row>
    <row r="516" spans="1:4" ht="26.25" customHeight="1">
      <c r="A516" s="559"/>
      <c r="B516" s="559"/>
      <c r="C516" s="502"/>
      <c r="D516" s="564"/>
    </row>
    <row r="517" spans="1:4" ht="26.25" customHeight="1">
      <c r="A517" s="559"/>
      <c r="B517" s="559"/>
      <c r="C517" s="502"/>
      <c r="D517" s="564"/>
    </row>
    <row r="518" spans="1:4" ht="26.25" customHeight="1">
      <c r="A518" s="559"/>
      <c r="B518" s="559"/>
      <c r="C518" s="502"/>
      <c r="D518" s="564"/>
    </row>
    <row r="519" spans="1:4" ht="26.25" customHeight="1">
      <c r="A519" s="559"/>
      <c r="B519" s="559"/>
      <c r="C519" s="502"/>
      <c r="D519" s="564"/>
    </row>
    <row r="520" spans="1:4" ht="26.25" customHeight="1">
      <c r="A520" s="559"/>
      <c r="B520" s="559"/>
      <c r="C520" s="502"/>
      <c r="D520" s="564"/>
    </row>
    <row r="521" spans="1:4" ht="26.25" customHeight="1">
      <c r="A521" s="559"/>
      <c r="B521" s="559"/>
      <c r="C521" s="502"/>
      <c r="D521" s="564"/>
    </row>
    <row r="522" spans="1:4" ht="26.25" customHeight="1">
      <c r="A522" s="559"/>
      <c r="B522" s="559"/>
      <c r="C522" s="502"/>
      <c r="D522" s="564"/>
    </row>
    <row r="523" spans="1:4" ht="26.25" customHeight="1">
      <c r="A523" s="559"/>
      <c r="B523" s="559"/>
      <c r="C523" s="502"/>
      <c r="D523" s="564"/>
    </row>
    <row r="524" spans="1:4" ht="26.25" customHeight="1">
      <c r="A524" s="559"/>
      <c r="B524" s="559"/>
      <c r="C524" s="502"/>
      <c r="D524" s="564"/>
    </row>
    <row r="525" spans="1:4" ht="26.25" customHeight="1">
      <c r="A525" s="559"/>
      <c r="B525" s="559"/>
      <c r="C525" s="502"/>
      <c r="D525" s="564"/>
    </row>
    <row r="526" spans="1:4" ht="26.25" customHeight="1">
      <c r="A526" s="559"/>
      <c r="B526" s="559"/>
      <c r="C526" s="502"/>
      <c r="D526" s="564"/>
    </row>
    <row r="527" spans="1:4" ht="26.25" customHeight="1">
      <c r="A527" s="559"/>
      <c r="B527" s="559"/>
      <c r="C527" s="502"/>
      <c r="D527" s="564"/>
    </row>
    <row r="528" spans="1:4" ht="26.25" customHeight="1">
      <c r="A528" s="559"/>
      <c r="B528" s="559"/>
      <c r="C528" s="502"/>
      <c r="D528" s="564"/>
    </row>
    <row r="529" spans="1:4" ht="26.25" customHeight="1">
      <c r="A529" s="559"/>
      <c r="B529" s="559"/>
      <c r="C529" s="502"/>
      <c r="D529" s="564"/>
    </row>
    <row r="530" spans="1:4" ht="26.25" customHeight="1">
      <c r="A530" s="559"/>
      <c r="B530" s="559"/>
      <c r="C530" s="502"/>
      <c r="D530" s="564"/>
    </row>
    <row r="531" spans="1:4" ht="26.25" customHeight="1">
      <c r="A531" s="559"/>
      <c r="B531" s="559"/>
      <c r="C531" s="502"/>
      <c r="D531" s="564"/>
    </row>
    <row r="532" spans="1:4" ht="26.25" customHeight="1">
      <c r="A532" s="559"/>
      <c r="B532" s="559"/>
      <c r="C532" s="502"/>
      <c r="D532" s="564"/>
    </row>
    <row r="533" spans="1:4" ht="26.25" customHeight="1">
      <c r="A533" s="559"/>
      <c r="B533" s="559"/>
      <c r="C533" s="502"/>
      <c r="D533" s="564"/>
    </row>
    <row r="534" spans="1:4" ht="26.25" customHeight="1">
      <c r="A534" s="559"/>
      <c r="B534" s="559"/>
      <c r="C534" s="502"/>
      <c r="D534" s="564"/>
    </row>
    <row r="535" spans="1:4" ht="26.25" customHeight="1">
      <c r="A535" s="559"/>
      <c r="B535" s="559"/>
      <c r="C535" s="502"/>
      <c r="D535" s="564"/>
    </row>
    <row r="536" spans="1:4" ht="26.25" customHeight="1">
      <c r="A536" s="559"/>
      <c r="B536" s="559"/>
      <c r="C536" s="502"/>
      <c r="D536" s="564"/>
    </row>
    <row r="537" spans="1:4" ht="26.25" customHeight="1">
      <c r="A537" s="559"/>
      <c r="B537" s="559"/>
      <c r="C537" s="502"/>
      <c r="D537" s="564"/>
    </row>
    <row r="538" spans="1:4" ht="26.25" customHeight="1">
      <c r="A538" s="559"/>
      <c r="B538" s="559"/>
      <c r="C538" s="502"/>
      <c r="D538" s="564"/>
    </row>
    <row r="539" spans="1:4" ht="26.25" customHeight="1">
      <c r="A539" s="559"/>
      <c r="B539" s="559"/>
      <c r="C539" s="502"/>
      <c r="D539" s="564"/>
    </row>
    <row r="540" spans="1:4" ht="26.25" customHeight="1">
      <c r="A540" s="559"/>
      <c r="B540" s="559"/>
      <c r="C540" s="502"/>
      <c r="D540" s="564"/>
    </row>
    <row r="541" spans="1:4" ht="26.25" customHeight="1">
      <c r="A541" s="559"/>
      <c r="B541" s="559"/>
      <c r="C541" s="502"/>
      <c r="D541" s="564"/>
    </row>
    <row r="542" spans="1:4" ht="26.25" customHeight="1">
      <c r="A542" s="559"/>
      <c r="B542" s="559"/>
      <c r="C542" s="502"/>
      <c r="D542" s="564"/>
    </row>
    <row r="543" spans="1:4" ht="26.25" customHeight="1">
      <c r="A543" s="559"/>
      <c r="B543" s="559"/>
      <c r="C543" s="502"/>
      <c r="D543" s="564"/>
    </row>
    <row r="544" spans="1:4" ht="26.25" customHeight="1">
      <c r="A544" s="559"/>
      <c r="B544" s="559"/>
      <c r="C544" s="502"/>
      <c r="D544" s="564"/>
    </row>
    <row r="545" spans="1:4" ht="26.25" customHeight="1">
      <c r="A545" s="559"/>
      <c r="B545" s="559"/>
      <c r="C545" s="502"/>
      <c r="D545" s="564"/>
    </row>
    <row r="546" spans="1:4" ht="26.25" customHeight="1">
      <c r="A546" s="559"/>
      <c r="B546" s="559"/>
      <c r="C546" s="502"/>
      <c r="D546" s="564"/>
    </row>
    <row r="547" spans="1:4" ht="26.25" customHeight="1">
      <c r="A547" s="559"/>
      <c r="B547" s="559"/>
      <c r="C547" s="502"/>
      <c r="D547" s="564"/>
    </row>
    <row r="548" spans="1:4" ht="26.25" customHeight="1">
      <c r="A548" s="559"/>
      <c r="B548" s="559"/>
      <c r="C548" s="502"/>
      <c r="D548" s="564"/>
    </row>
    <row r="549" spans="1:4" ht="26.25" customHeight="1">
      <c r="A549" s="559"/>
      <c r="B549" s="559"/>
      <c r="C549" s="502"/>
      <c r="D549" s="564"/>
    </row>
    <row r="550" spans="1:4" ht="26.25" customHeight="1">
      <c r="A550" s="559"/>
      <c r="B550" s="559"/>
      <c r="C550" s="502"/>
      <c r="D550" s="564"/>
    </row>
    <row r="551" spans="1:4" ht="26.25" customHeight="1">
      <c r="A551" s="559"/>
      <c r="B551" s="559"/>
      <c r="C551" s="502"/>
      <c r="D551" s="564"/>
    </row>
    <row r="552" spans="1:4" ht="26.25" customHeight="1">
      <c r="A552" s="559"/>
      <c r="B552" s="559"/>
      <c r="C552" s="502"/>
      <c r="D552" s="564"/>
    </row>
    <row r="553" spans="1:4" ht="26.25" customHeight="1">
      <c r="A553" s="559"/>
      <c r="B553" s="559"/>
      <c r="C553" s="502"/>
      <c r="D553" s="564"/>
    </row>
    <row r="554" spans="1:4" ht="26.25" customHeight="1">
      <c r="A554" s="559"/>
      <c r="B554" s="559"/>
      <c r="C554" s="502"/>
      <c r="D554" s="564"/>
    </row>
    <row r="555" spans="1:4" ht="26.25" customHeight="1">
      <c r="A555" s="559"/>
      <c r="B555" s="559"/>
      <c r="C555" s="502"/>
      <c r="D555" s="564"/>
    </row>
    <row r="556" spans="1:4" ht="26.25" customHeight="1">
      <c r="A556" s="559"/>
      <c r="B556" s="559"/>
      <c r="C556" s="502"/>
      <c r="D556" s="564"/>
    </row>
    <row r="557" spans="1:4" ht="26.25" customHeight="1">
      <c r="A557" s="559"/>
      <c r="B557" s="559"/>
      <c r="C557" s="502"/>
      <c r="D557" s="564"/>
    </row>
    <row r="558" spans="1:4" ht="26.25" customHeight="1">
      <c r="A558" s="559"/>
      <c r="B558" s="559"/>
      <c r="C558" s="502"/>
      <c r="D558" s="564"/>
    </row>
    <row r="559" spans="1:4" ht="26.25" customHeight="1">
      <c r="A559" s="559"/>
      <c r="B559" s="559"/>
      <c r="C559" s="502"/>
      <c r="D559" s="564"/>
    </row>
    <row r="560" spans="1:4" ht="26.25" customHeight="1">
      <c r="A560" s="559"/>
      <c r="B560" s="559"/>
      <c r="C560" s="502"/>
      <c r="D560" s="564"/>
    </row>
    <row r="561" spans="1:4" ht="26.25" customHeight="1">
      <c r="A561" s="559"/>
      <c r="B561" s="559"/>
      <c r="C561" s="502"/>
      <c r="D561" s="564"/>
    </row>
    <row r="562" spans="1:4" ht="26.25" customHeight="1">
      <c r="A562" s="559"/>
      <c r="B562" s="559"/>
      <c r="C562" s="502"/>
      <c r="D562" s="564"/>
    </row>
    <row r="563" spans="1:4" ht="26.25" customHeight="1">
      <c r="A563" s="559"/>
      <c r="B563" s="559"/>
      <c r="C563" s="502"/>
      <c r="D563" s="564"/>
    </row>
    <row r="564" spans="1:4" ht="26.25" customHeight="1">
      <c r="A564" s="559"/>
      <c r="B564" s="559"/>
      <c r="C564" s="502"/>
      <c r="D564" s="564"/>
    </row>
    <row r="565" spans="1:4" ht="26.25" customHeight="1">
      <c r="A565" s="559"/>
      <c r="B565" s="559"/>
      <c r="C565" s="502"/>
      <c r="D565" s="564"/>
    </row>
    <row r="566" spans="1:4" ht="26.25" customHeight="1">
      <c r="A566" s="559"/>
      <c r="B566" s="559"/>
      <c r="C566" s="502"/>
      <c r="D566" s="564"/>
    </row>
    <row r="567" spans="1:4" ht="26.25" customHeight="1">
      <c r="A567" s="559"/>
      <c r="B567" s="559"/>
      <c r="C567" s="502"/>
      <c r="D567" s="564"/>
    </row>
    <row r="568" spans="1:4" ht="26.25" customHeight="1">
      <c r="A568" s="559"/>
      <c r="B568" s="559"/>
      <c r="C568" s="502"/>
      <c r="D568" s="564"/>
    </row>
    <row r="569" spans="1:4" ht="26.25" customHeight="1">
      <c r="A569" s="559"/>
      <c r="B569" s="559"/>
      <c r="C569" s="502"/>
      <c r="D569" s="564"/>
    </row>
    <row r="570" spans="1:4" ht="26.25" customHeight="1">
      <c r="A570" s="559"/>
      <c r="B570" s="559"/>
      <c r="C570" s="502"/>
      <c r="D570" s="564"/>
    </row>
    <row r="571" spans="1:4" ht="26.25" customHeight="1">
      <c r="A571" s="559"/>
      <c r="B571" s="559"/>
      <c r="C571" s="502"/>
      <c r="D571" s="564"/>
    </row>
    <row r="572" spans="1:4" ht="26.25" customHeight="1">
      <c r="A572" s="559"/>
      <c r="B572" s="559"/>
      <c r="C572" s="502"/>
      <c r="D572" s="564"/>
    </row>
    <row r="573" spans="1:4" ht="26.25" customHeight="1">
      <c r="A573" s="559"/>
      <c r="B573" s="559"/>
      <c r="C573" s="502"/>
      <c r="D573" s="564"/>
    </row>
    <row r="574" spans="1:4" ht="26.25" customHeight="1">
      <c r="A574" s="559"/>
      <c r="B574" s="559"/>
      <c r="C574" s="502"/>
      <c r="D574" s="564"/>
    </row>
    <row r="575" spans="1:4" ht="26.25" customHeight="1">
      <c r="A575" s="559"/>
      <c r="B575" s="559"/>
      <c r="C575" s="502"/>
      <c r="D575" s="564"/>
    </row>
    <row r="576" spans="1:4" ht="26.25" customHeight="1">
      <c r="A576" s="559"/>
      <c r="B576" s="559"/>
      <c r="C576" s="502"/>
      <c r="D576" s="564"/>
    </row>
    <row r="577" spans="1:4" ht="26.25" customHeight="1">
      <c r="A577" s="559"/>
      <c r="B577" s="559"/>
      <c r="C577" s="502"/>
      <c r="D577" s="564"/>
    </row>
    <row r="578" spans="1:4" ht="26.25" customHeight="1">
      <c r="A578" s="559"/>
      <c r="B578" s="559"/>
      <c r="C578" s="502"/>
      <c r="D578" s="564"/>
    </row>
    <row r="579" spans="1:4" ht="26.25" customHeight="1">
      <c r="A579" s="559"/>
      <c r="B579" s="559"/>
      <c r="C579" s="502"/>
      <c r="D579" s="564"/>
    </row>
    <row r="580" spans="1:4" ht="26.25" customHeight="1">
      <c r="A580" s="559"/>
      <c r="B580" s="559"/>
      <c r="C580" s="502"/>
      <c r="D580" s="564"/>
    </row>
    <row r="581" spans="1:4" ht="26.25" customHeight="1">
      <c r="A581" s="559"/>
      <c r="B581" s="559"/>
      <c r="C581" s="502"/>
      <c r="D581" s="564"/>
    </row>
    <row r="582" spans="1:4" ht="26.25" customHeight="1">
      <c r="A582" s="559"/>
      <c r="B582" s="559"/>
      <c r="C582" s="502"/>
      <c r="D582" s="564"/>
    </row>
    <row r="583" spans="1:4" ht="26.25" customHeight="1">
      <c r="A583" s="559"/>
      <c r="B583" s="559"/>
      <c r="C583" s="502"/>
      <c r="D583" s="564"/>
    </row>
    <row r="584" spans="1:4" ht="26.25" customHeight="1">
      <c r="A584" s="559"/>
      <c r="B584" s="559"/>
      <c r="C584" s="502"/>
      <c r="D584" s="564"/>
    </row>
    <row r="585" spans="1:4" ht="26.25" customHeight="1">
      <c r="A585" s="559"/>
      <c r="B585" s="559"/>
      <c r="C585" s="502"/>
      <c r="D585" s="564"/>
    </row>
    <row r="586" spans="1:4" ht="26.25" customHeight="1">
      <c r="A586" s="559"/>
      <c r="B586" s="559"/>
      <c r="C586" s="502"/>
      <c r="D586" s="564"/>
    </row>
    <row r="587" spans="1:4" ht="26.25" customHeight="1">
      <c r="A587" s="559"/>
      <c r="B587" s="559"/>
      <c r="C587" s="502"/>
      <c r="D587" s="564"/>
    </row>
    <row r="588" spans="1:4" ht="26.25" customHeight="1">
      <c r="A588" s="559"/>
      <c r="B588" s="559"/>
      <c r="C588" s="502"/>
      <c r="D588" s="564"/>
    </row>
    <row r="589" spans="1:4" ht="26.25" customHeight="1">
      <c r="A589" s="559"/>
      <c r="B589" s="559"/>
      <c r="C589" s="502"/>
      <c r="D589" s="564"/>
    </row>
    <row r="590" spans="1:4" ht="26.25" customHeight="1">
      <c r="A590" s="559"/>
      <c r="B590" s="559"/>
      <c r="C590" s="502"/>
      <c r="D590" s="564"/>
    </row>
    <row r="591" spans="1:4" ht="26.25" customHeight="1">
      <c r="A591" s="559"/>
      <c r="B591" s="559"/>
      <c r="C591" s="502"/>
      <c r="D591" s="564"/>
    </row>
    <row r="592" spans="1:4" ht="26.25" customHeight="1">
      <c r="A592" s="559"/>
      <c r="B592" s="559"/>
      <c r="C592" s="502"/>
      <c r="D592" s="564"/>
    </row>
    <row r="593" spans="1:4" ht="26.25" customHeight="1">
      <c r="A593" s="559"/>
      <c r="B593" s="559"/>
      <c r="C593" s="502"/>
      <c r="D593" s="564"/>
    </row>
    <row r="594" spans="1:4" ht="26.25" customHeight="1">
      <c r="A594" s="559"/>
      <c r="B594" s="559"/>
      <c r="C594" s="502"/>
      <c r="D594" s="564"/>
    </row>
    <row r="595" spans="1:4" ht="26.25" customHeight="1">
      <c r="A595" s="559"/>
      <c r="B595" s="559"/>
      <c r="C595" s="502"/>
      <c r="D595" s="564"/>
    </row>
    <row r="596" spans="1:4" ht="26.25" customHeight="1">
      <c r="A596" s="559"/>
      <c r="B596" s="559"/>
      <c r="C596" s="502"/>
      <c r="D596" s="564"/>
    </row>
    <row r="597" spans="1:4" ht="26.25" customHeight="1">
      <c r="A597" s="559"/>
      <c r="B597" s="559"/>
      <c r="C597" s="502"/>
      <c r="D597" s="564"/>
    </row>
    <row r="598" spans="1:4" ht="26.25" customHeight="1">
      <c r="A598" s="559"/>
      <c r="B598" s="559"/>
      <c r="C598" s="502"/>
      <c r="D598" s="564"/>
    </row>
    <row r="599" spans="1:4" ht="26.25" customHeight="1">
      <c r="A599" s="559"/>
      <c r="B599" s="559"/>
      <c r="C599" s="502"/>
      <c r="D599" s="564"/>
    </row>
    <row r="600" spans="1:4" ht="26.25" customHeight="1">
      <c r="A600" s="559"/>
      <c r="B600" s="559"/>
      <c r="C600" s="502"/>
      <c r="D600" s="564"/>
    </row>
    <row r="601" spans="1:4" ht="26.25" customHeight="1">
      <c r="A601" s="559"/>
      <c r="B601" s="559"/>
      <c r="C601" s="502"/>
      <c r="D601" s="564"/>
    </row>
    <row r="602" spans="1:4" ht="26.25" customHeight="1">
      <c r="A602" s="559"/>
      <c r="B602" s="559"/>
      <c r="C602" s="502"/>
      <c r="D602" s="564"/>
    </row>
    <row r="603" spans="1:4" ht="26.25" customHeight="1">
      <c r="A603" s="559"/>
      <c r="B603" s="559"/>
      <c r="C603" s="502"/>
      <c r="D603" s="564"/>
    </row>
    <row r="604" spans="1:4" ht="26.25" customHeight="1">
      <c r="A604" s="559"/>
      <c r="B604" s="559"/>
      <c r="C604" s="502"/>
      <c r="D604" s="564"/>
    </row>
    <row r="605" spans="1:4" ht="26.25" customHeight="1">
      <c r="A605" s="559"/>
      <c r="B605" s="559"/>
      <c r="C605" s="502"/>
      <c r="D605" s="564"/>
    </row>
    <row r="606" spans="1:4" ht="26.25" customHeight="1">
      <c r="A606" s="559"/>
      <c r="B606" s="559"/>
      <c r="C606" s="502"/>
      <c r="D606" s="564"/>
    </row>
    <row r="607" spans="1:4" ht="26.25" customHeight="1">
      <c r="A607" s="559"/>
      <c r="B607" s="559"/>
      <c r="C607" s="502"/>
      <c r="D607" s="564"/>
    </row>
    <row r="608" spans="1:4" ht="26.25" customHeight="1">
      <c r="A608" s="559"/>
      <c r="B608" s="559"/>
      <c r="C608" s="502"/>
      <c r="D608" s="564"/>
    </row>
    <row r="609" spans="1:4" ht="26.25" customHeight="1">
      <c r="A609" s="559"/>
      <c r="B609" s="559"/>
      <c r="C609" s="502"/>
      <c r="D609" s="564"/>
    </row>
    <row r="610" spans="1:4" ht="26.25" customHeight="1">
      <c r="A610" s="559"/>
      <c r="B610" s="559"/>
      <c r="C610" s="502"/>
      <c r="D610" s="564"/>
    </row>
    <row r="611" spans="1:4" ht="26.25" customHeight="1">
      <c r="A611" s="559"/>
      <c r="B611" s="559"/>
      <c r="C611" s="502"/>
      <c r="D611" s="564"/>
    </row>
    <row r="612" spans="1:4" ht="26.25" customHeight="1">
      <c r="A612" s="559"/>
      <c r="B612" s="559"/>
      <c r="C612" s="502"/>
      <c r="D612" s="564"/>
    </row>
    <row r="613" spans="1:4" ht="26.25" customHeight="1">
      <c r="A613" s="559"/>
      <c r="B613" s="559"/>
      <c r="C613" s="502"/>
      <c r="D613" s="564"/>
    </row>
    <row r="614" spans="1:4" ht="26.25" customHeight="1">
      <c r="A614" s="559"/>
      <c r="B614" s="559"/>
      <c r="C614" s="502"/>
      <c r="D614" s="564"/>
    </row>
    <row r="615" spans="1:4" ht="26.25" customHeight="1">
      <c r="A615" s="559"/>
      <c r="B615" s="559"/>
      <c r="C615" s="502"/>
      <c r="D615" s="564"/>
    </row>
    <row r="616" spans="1:4" ht="26.25" customHeight="1">
      <c r="A616" s="559"/>
      <c r="B616" s="559"/>
      <c r="C616" s="502"/>
      <c r="D616" s="564"/>
    </row>
    <row r="617" spans="1:4" ht="26.25" customHeight="1">
      <c r="A617" s="559"/>
      <c r="B617" s="559"/>
      <c r="C617" s="502"/>
      <c r="D617" s="564"/>
    </row>
    <row r="618" spans="1:4" ht="26.25" customHeight="1">
      <c r="A618" s="559"/>
      <c r="B618" s="559"/>
      <c r="C618" s="502"/>
      <c r="D618" s="564"/>
    </row>
    <row r="619" spans="1:4" ht="26.25" customHeight="1">
      <c r="A619" s="559"/>
      <c r="B619" s="559"/>
      <c r="C619" s="502"/>
      <c r="D619" s="564"/>
    </row>
    <row r="620" spans="1:4" ht="26.25" customHeight="1">
      <c r="A620" s="559"/>
      <c r="B620" s="559"/>
      <c r="C620" s="502"/>
      <c r="D620" s="564"/>
    </row>
    <row r="621" spans="1:4" ht="26.25" customHeight="1">
      <c r="A621" s="559"/>
      <c r="B621" s="559"/>
      <c r="C621" s="502"/>
      <c r="D621" s="564"/>
    </row>
    <row r="622" spans="1:4" ht="26.25" customHeight="1">
      <c r="A622" s="559"/>
      <c r="B622" s="559"/>
      <c r="C622" s="502"/>
      <c r="D622" s="564"/>
    </row>
    <row r="623" spans="1:4" ht="26.25" customHeight="1">
      <c r="A623" s="559"/>
      <c r="B623" s="559"/>
      <c r="C623" s="502"/>
      <c r="D623" s="564"/>
    </row>
    <row r="624" spans="1:4" ht="26.25" customHeight="1">
      <c r="A624" s="559"/>
      <c r="B624" s="559"/>
      <c r="C624" s="502"/>
      <c r="D624" s="564"/>
    </row>
    <row r="625" spans="1:4" ht="26.25" customHeight="1">
      <c r="A625" s="559"/>
      <c r="B625" s="559"/>
      <c r="C625" s="502"/>
      <c r="D625" s="564"/>
    </row>
    <row r="626" spans="1:4" ht="26.25" customHeight="1">
      <c r="A626" s="559"/>
      <c r="B626" s="559"/>
      <c r="C626" s="502"/>
      <c r="D626" s="564"/>
    </row>
    <row r="627" spans="1:4" ht="26.25" customHeight="1">
      <c r="A627" s="559"/>
      <c r="B627" s="559"/>
      <c r="C627" s="502"/>
      <c r="D627" s="564"/>
    </row>
    <row r="628" spans="1:4" ht="26.25" customHeight="1">
      <c r="A628" s="559"/>
      <c r="B628" s="559"/>
      <c r="C628" s="502"/>
      <c r="D628" s="564"/>
    </row>
    <row r="629" spans="1:4" ht="26.25" customHeight="1">
      <c r="A629" s="559"/>
      <c r="B629" s="559"/>
      <c r="C629" s="502"/>
      <c r="D629" s="564"/>
    </row>
    <row r="630" spans="1:4" ht="26.25" customHeight="1">
      <c r="A630" s="559"/>
      <c r="B630" s="559"/>
      <c r="C630" s="502"/>
      <c r="D630" s="564"/>
    </row>
    <row r="631" spans="1:4" ht="26.25" customHeight="1">
      <c r="A631" s="559"/>
      <c r="B631" s="559"/>
      <c r="C631" s="502"/>
      <c r="D631" s="564"/>
    </row>
    <row r="632" spans="1:4" ht="26.25" customHeight="1">
      <c r="A632" s="559"/>
      <c r="B632" s="559"/>
      <c r="C632" s="502"/>
      <c r="D632" s="564"/>
    </row>
    <row r="633" spans="1:4" ht="26.25" customHeight="1">
      <c r="A633" s="559"/>
      <c r="B633" s="559"/>
      <c r="C633" s="502"/>
      <c r="D633" s="564"/>
    </row>
    <row r="634" spans="1:4" ht="26.25" customHeight="1">
      <c r="A634" s="559"/>
      <c r="B634" s="559"/>
      <c r="C634" s="502"/>
      <c r="D634" s="564"/>
    </row>
    <row r="635" spans="1:4" ht="26.25" customHeight="1">
      <c r="A635" s="559"/>
      <c r="B635" s="559"/>
      <c r="C635" s="502"/>
      <c r="D635" s="564"/>
    </row>
    <row r="636" spans="1:4" ht="26.25" customHeight="1">
      <c r="A636" s="559"/>
      <c r="B636" s="559"/>
      <c r="C636" s="502"/>
      <c r="D636" s="564"/>
    </row>
    <row r="637" spans="1:4" ht="26.25" customHeight="1">
      <c r="A637" s="559"/>
      <c r="B637" s="559"/>
      <c r="C637" s="502"/>
      <c r="D637" s="564"/>
    </row>
    <row r="638" spans="1:4" ht="26.25" customHeight="1">
      <c r="A638" s="559"/>
      <c r="B638" s="559"/>
      <c r="C638" s="502"/>
      <c r="D638" s="564"/>
    </row>
    <row r="639" spans="1:4" ht="26.25" customHeight="1">
      <c r="A639" s="559"/>
      <c r="B639" s="559"/>
      <c r="C639" s="502"/>
      <c r="D639" s="564"/>
    </row>
    <row r="640" spans="1:4" ht="26.25" customHeight="1">
      <c r="A640" s="559"/>
      <c r="B640" s="559"/>
      <c r="C640" s="502"/>
      <c r="D640" s="564"/>
    </row>
    <row r="641" spans="1:4" ht="26.25" customHeight="1">
      <c r="A641" s="559"/>
      <c r="B641" s="559"/>
      <c r="C641" s="502"/>
      <c r="D641" s="564"/>
    </row>
    <row r="642" spans="1:4" ht="26.25" customHeight="1">
      <c r="A642" s="559"/>
      <c r="B642" s="559"/>
      <c r="C642" s="502"/>
      <c r="D642" s="564"/>
    </row>
    <row r="643" spans="1:4" ht="26.25" customHeight="1">
      <c r="A643" s="559"/>
      <c r="B643" s="559"/>
      <c r="C643" s="502"/>
      <c r="D643" s="564"/>
    </row>
    <row r="644" spans="1:4" ht="26.25" customHeight="1">
      <c r="A644" s="559"/>
      <c r="B644" s="559"/>
      <c r="C644" s="502"/>
      <c r="D644" s="564"/>
    </row>
    <row r="645" spans="1:4" ht="26.25" customHeight="1">
      <c r="A645" s="559"/>
      <c r="B645" s="559"/>
      <c r="C645" s="502"/>
      <c r="D645" s="564"/>
    </row>
    <row r="646" spans="1:4" ht="26.25" customHeight="1">
      <c r="A646" s="559"/>
      <c r="B646" s="559"/>
      <c r="C646" s="502"/>
      <c r="D646" s="564"/>
    </row>
    <row r="647" spans="1:4" ht="26.25" customHeight="1">
      <c r="A647" s="559"/>
      <c r="B647" s="559"/>
      <c r="C647" s="502"/>
      <c r="D647" s="564"/>
    </row>
    <row r="648" spans="1:4" ht="26.25" customHeight="1">
      <c r="A648" s="559"/>
      <c r="B648" s="559"/>
      <c r="C648" s="502"/>
      <c r="D648" s="564"/>
    </row>
    <row r="649" spans="1:4" ht="26.25" customHeight="1">
      <c r="A649" s="559"/>
      <c r="B649" s="559"/>
      <c r="C649" s="502"/>
      <c r="D649" s="564"/>
    </row>
    <row r="650" spans="1:4" ht="26.25" customHeight="1">
      <c r="A650" s="559"/>
      <c r="B650" s="559"/>
      <c r="C650" s="502"/>
      <c r="D650" s="564"/>
    </row>
    <row r="651" spans="1:4" ht="26.25" customHeight="1">
      <c r="A651" s="559"/>
      <c r="B651" s="559"/>
      <c r="C651" s="502"/>
      <c r="D651" s="564"/>
    </row>
    <row r="652" spans="1:4" ht="26.25" customHeight="1">
      <c r="A652" s="559"/>
      <c r="B652" s="559"/>
      <c r="C652" s="502"/>
      <c r="D652" s="564"/>
    </row>
    <row r="653" spans="1:4" ht="26.25" customHeight="1">
      <c r="A653" s="559"/>
      <c r="B653" s="559"/>
      <c r="C653" s="502"/>
      <c r="D653" s="564"/>
    </row>
    <row r="654" spans="1:4" ht="26.25" customHeight="1">
      <c r="A654" s="559"/>
      <c r="B654" s="559"/>
      <c r="C654" s="502"/>
      <c r="D654" s="564"/>
    </row>
    <row r="655" spans="1:4" ht="26.25" customHeight="1">
      <c r="A655" s="559"/>
      <c r="B655" s="559"/>
      <c r="C655" s="502"/>
      <c r="D655" s="564"/>
    </row>
    <row r="656" spans="1:4" ht="26.25" customHeight="1">
      <c r="A656" s="559"/>
      <c r="B656" s="559"/>
      <c r="C656" s="502"/>
      <c r="D656" s="564"/>
    </row>
    <row r="657" spans="1:4" ht="26.25" customHeight="1">
      <c r="A657" s="559"/>
      <c r="B657" s="559"/>
      <c r="C657" s="502"/>
      <c r="D657" s="564"/>
    </row>
    <row r="658" spans="1:4" ht="26.25" customHeight="1">
      <c r="A658" s="559"/>
      <c r="B658" s="559"/>
      <c r="C658" s="502"/>
      <c r="D658" s="564"/>
    </row>
    <row r="659" spans="1:4" ht="26.25" customHeight="1">
      <c r="A659" s="559"/>
      <c r="B659" s="559"/>
      <c r="C659" s="502"/>
      <c r="D659" s="564"/>
    </row>
    <row r="660" spans="1:4" ht="26.25" customHeight="1">
      <c r="A660" s="559"/>
      <c r="B660" s="559"/>
      <c r="C660" s="502"/>
      <c r="D660" s="564"/>
    </row>
    <row r="661" spans="1:4" ht="26.25" customHeight="1">
      <c r="A661" s="559"/>
      <c r="B661" s="559"/>
      <c r="C661" s="502"/>
      <c r="D661" s="564"/>
    </row>
    <row r="662" spans="1:4" ht="26.25" customHeight="1">
      <c r="A662" s="559"/>
      <c r="B662" s="559"/>
      <c r="C662" s="502"/>
      <c r="D662" s="564"/>
    </row>
    <row r="663" spans="1:4" ht="26.25" customHeight="1">
      <c r="A663" s="559"/>
      <c r="B663" s="559"/>
      <c r="C663" s="502"/>
      <c r="D663" s="564"/>
    </row>
    <row r="664" spans="1:4" ht="26.25" customHeight="1">
      <c r="A664" s="559"/>
      <c r="B664" s="559"/>
      <c r="C664" s="502"/>
      <c r="D664" s="564"/>
    </row>
    <row r="665" spans="1:4" ht="26.25" customHeight="1">
      <c r="A665" s="559"/>
      <c r="B665" s="559"/>
      <c r="C665" s="502"/>
      <c r="D665" s="564"/>
    </row>
    <row r="666" spans="1:4" ht="26.25" customHeight="1">
      <c r="A666" s="559"/>
      <c r="B666" s="559"/>
      <c r="C666" s="502"/>
      <c r="D666" s="564"/>
    </row>
    <row r="667" spans="1:4" ht="26.25" customHeight="1">
      <c r="A667" s="559"/>
      <c r="B667" s="559"/>
      <c r="C667" s="502"/>
      <c r="D667" s="564"/>
    </row>
    <row r="668" spans="1:4" ht="26.25" customHeight="1">
      <c r="A668" s="559"/>
      <c r="B668" s="559"/>
      <c r="C668" s="502"/>
      <c r="D668" s="564"/>
    </row>
    <row r="669" spans="1:4" ht="26.25" customHeight="1">
      <c r="A669" s="559"/>
      <c r="B669" s="559"/>
      <c r="C669" s="502"/>
      <c r="D669" s="564"/>
    </row>
    <row r="670" spans="1:4" ht="26.25" customHeight="1">
      <c r="A670" s="559"/>
      <c r="B670" s="559"/>
      <c r="C670" s="502"/>
      <c r="D670" s="564"/>
    </row>
    <row r="671" spans="1:4" ht="26.25" customHeight="1">
      <c r="A671" s="559"/>
      <c r="B671" s="559"/>
      <c r="C671" s="502"/>
      <c r="D671" s="564"/>
    </row>
    <row r="672" spans="1:4" ht="26.25" customHeight="1">
      <c r="A672" s="559"/>
      <c r="B672" s="559"/>
      <c r="C672" s="502"/>
      <c r="D672" s="564"/>
    </row>
    <row r="673" spans="1:4" ht="26.25" customHeight="1">
      <c r="A673" s="559"/>
      <c r="B673" s="559"/>
      <c r="C673" s="502"/>
      <c r="D673" s="564"/>
    </row>
    <row r="674" spans="1:4" ht="26.25" customHeight="1">
      <c r="A674" s="559"/>
      <c r="B674" s="559"/>
      <c r="C674" s="502"/>
      <c r="D674" s="564"/>
    </row>
    <row r="675" spans="1:4" ht="26.25" customHeight="1">
      <c r="A675" s="559"/>
      <c r="B675" s="559"/>
      <c r="C675" s="502"/>
      <c r="D675" s="564"/>
    </row>
    <row r="676" spans="1:4" ht="26.25" customHeight="1">
      <c r="A676" s="559"/>
      <c r="B676" s="559"/>
      <c r="C676" s="502"/>
      <c r="D676" s="564"/>
    </row>
    <row r="677" spans="1:4" ht="26.25" customHeight="1">
      <c r="A677" s="559"/>
      <c r="B677" s="559"/>
      <c r="C677" s="502"/>
      <c r="D677" s="564"/>
    </row>
    <row r="678" spans="1:4" ht="26.25" customHeight="1">
      <c r="A678" s="559"/>
      <c r="B678" s="559"/>
      <c r="C678" s="502"/>
      <c r="D678" s="564"/>
    </row>
    <row r="679" spans="1:4" ht="26.25" customHeight="1">
      <c r="A679" s="559"/>
      <c r="B679" s="559"/>
      <c r="C679" s="502"/>
      <c r="D679" s="564"/>
    </row>
    <row r="680" spans="1:4" ht="26.25" customHeight="1">
      <c r="A680" s="559"/>
      <c r="B680" s="559"/>
      <c r="C680" s="502"/>
      <c r="D680" s="564"/>
    </row>
    <row r="681" spans="1:4" ht="26.25" customHeight="1">
      <c r="A681" s="559"/>
      <c r="B681" s="559"/>
      <c r="C681" s="502"/>
      <c r="D681" s="564"/>
    </row>
    <row r="682" spans="1:4" ht="26.25" customHeight="1">
      <c r="A682" s="559"/>
      <c r="B682" s="559"/>
      <c r="C682" s="502"/>
      <c r="D682" s="564"/>
    </row>
    <row r="683" spans="1:4" ht="26.25" customHeight="1">
      <c r="A683" s="559"/>
      <c r="B683" s="559"/>
      <c r="C683" s="502"/>
      <c r="D683" s="564"/>
    </row>
    <row r="684" spans="1:4" ht="26.25" customHeight="1">
      <c r="A684" s="559"/>
      <c r="B684" s="559"/>
      <c r="C684" s="502"/>
      <c r="D684" s="564"/>
    </row>
    <row r="685" spans="1:4" ht="26.25" customHeight="1">
      <c r="A685" s="559"/>
      <c r="B685" s="559"/>
      <c r="C685" s="502"/>
      <c r="D685" s="564"/>
    </row>
    <row r="686" spans="1:4" ht="26.25" customHeight="1">
      <c r="A686" s="559"/>
      <c r="B686" s="559"/>
      <c r="C686" s="502"/>
      <c r="D686" s="564"/>
    </row>
    <row r="687" spans="1:4" ht="26.25" customHeight="1">
      <c r="A687" s="559"/>
      <c r="B687" s="559"/>
      <c r="C687" s="502"/>
      <c r="D687" s="564"/>
    </row>
    <row r="688" spans="1:4" ht="26.25" customHeight="1">
      <c r="A688" s="559"/>
      <c r="B688" s="559"/>
      <c r="C688" s="502"/>
      <c r="D688" s="564"/>
    </row>
    <row r="689" spans="1:4" ht="26.25" customHeight="1">
      <c r="A689" s="559"/>
      <c r="B689" s="559"/>
      <c r="C689" s="502"/>
      <c r="D689" s="564"/>
    </row>
    <row r="690" spans="1:4" ht="26.25" customHeight="1">
      <c r="A690" s="559"/>
      <c r="B690" s="559"/>
      <c r="C690" s="502"/>
      <c r="D690" s="564"/>
    </row>
    <row r="691" spans="1:4" ht="26.25" customHeight="1">
      <c r="A691" s="559"/>
      <c r="B691" s="559"/>
      <c r="C691" s="502"/>
      <c r="D691" s="564"/>
    </row>
    <row r="692" spans="1:4" ht="26.25" customHeight="1">
      <c r="A692" s="559"/>
      <c r="B692" s="559"/>
      <c r="C692" s="502"/>
      <c r="D692" s="564"/>
    </row>
    <row r="693" spans="1:4" ht="26.25" customHeight="1">
      <c r="A693" s="559"/>
      <c r="B693" s="559"/>
      <c r="C693" s="502"/>
      <c r="D693" s="564"/>
    </row>
    <row r="694" spans="1:4" ht="26.25" customHeight="1">
      <c r="A694" s="559"/>
      <c r="B694" s="559"/>
      <c r="C694" s="502"/>
      <c r="D694" s="564"/>
    </row>
    <row r="695" spans="1:4" ht="26.25" customHeight="1">
      <c r="A695" s="559"/>
      <c r="B695" s="559"/>
      <c r="C695" s="502"/>
      <c r="D695" s="564"/>
    </row>
    <row r="696" spans="1:4" ht="26.25" customHeight="1">
      <c r="A696" s="559"/>
      <c r="B696" s="559"/>
      <c r="C696" s="502"/>
      <c r="D696" s="564"/>
    </row>
    <row r="697" spans="1:4" ht="26.25" customHeight="1">
      <c r="A697" s="559"/>
      <c r="B697" s="559"/>
      <c r="C697" s="502"/>
      <c r="D697" s="564"/>
    </row>
    <row r="698" spans="1:4" ht="26.25" customHeight="1">
      <c r="A698" s="559"/>
      <c r="B698" s="559"/>
      <c r="C698" s="502"/>
      <c r="D698" s="564"/>
    </row>
    <row r="699" spans="1:4" ht="26.25" customHeight="1">
      <c r="A699" s="559"/>
      <c r="B699" s="559"/>
      <c r="C699" s="502"/>
      <c r="D699" s="564"/>
    </row>
    <row r="700" spans="1:4" ht="26.25" customHeight="1">
      <c r="A700" s="559"/>
      <c r="B700" s="559"/>
      <c r="C700" s="502"/>
      <c r="D700" s="564"/>
    </row>
    <row r="701" spans="1:4" ht="26.25" customHeight="1">
      <c r="A701" s="559"/>
      <c r="B701" s="559"/>
      <c r="C701" s="502"/>
      <c r="D701" s="564"/>
    </row>
    <row r="702" spans="1:4" ht="26.25" customHeight="1">
      <c r="A702" s="559"/>
      <c r="B702" s="559"/>
      <c r="C702" s="502"/>
      <c r="D702" s="564"/>
    </row>
    <row r="703" spans="1:4" ht="26.25" customHeight="1">
      <c r="A703" s="559"/>
      <c r="B703" s="559"/>
      <c r="C703" s="502"/>
      <c r="D703" s="564"/>
    </row>
    <row r="704" spans="1:4" ht="26.25" customHeight="1">
      <c r="A704" s="559"/>
      <c r="B704" s="559"/>
      <c r="C704" s="502"/>
      <c r="D704" s="564"/>
    </row>
    <row r="705" spans="1:4" ht="26.25" customHeight="1">
      <c r="A705" s="559"/>
      <c r="B705" s="559"/>
      <c r="C705" s="502"/>
      <c r="D705" s="564"/>
    </row>
    <row r="706" spans="1:4" ht="26.25" customHeight="1">
      <c r="A706" s="559"/>
      <c r="B706" s="559"/>
      <c r="C706" s="502"/>
      <c r="D706" s="564"/>
    </row>
    <row r="707" spans="1:4" ht="26.25" customHeight="1">
      <c r="A707" s="559"/>
      <c r="B707" s="559"/>
      <c r="C707" s="502"/>
      <c r="D707" s="564"/>
    </row>
    <row r="708" spans="1:4" ht="26.25" customHeight="1">
      <c r="A708" s="559"/>
      <c r="B708" s="559"/>
      <c r="C708" s="502"/>
      <c r="D708" s="564"/>
    </row>
    <row r="709" spans="1:4" ht="26.25" customHeight="1">
      <c r="A709" s="559"/>
      <c r="B709" s="559"/>
      <c r="C709" s="502"/>
      <c r="D709" s="564"/>
    </row>
    <row r="710" spans="1:4" ht="26.25" customHeight="1">
      <c r="A710" s="559"/>
      <c r="B710" s="559"/>
      <c r="C710" s="502"/>
      <c r="D710" s="564"/>
    </row>
    <row r="711" spans="1:4" ht="26.25" customHeight="1">
      <c r="A711" s="559"/>
      <c r="B711" s="559"/>
      <c r="C711" s="502"/>
      <c r="D711" s="564"/>
    </row>
    <row r="712" spans="1:4" ht="26.25" customHeight="1">
      <c r="A712" s="559"/>
      <c r="B712" s="559"/>
      <c r="C712" s="502"/>
      <c r="D712" s="564"/>
    </row>
    <row r="713" spans="1:4" ht="26.25" customHeight="1">
      <c r="A713" s="559"/>
      <c r="B713" s="559"/>
      <c r="C713" s="502"/>
      <c r="D713" s="564"/>
    </row>
    <row r="714" spans="1:4" ht="26.25" customHeight="1">
      <c r="A714" s="559"/>
      <c r="B714" s="559"/>
      <c r="C714" s="502"/>
      <c r="D714" s="564"/>
    </row>
    <row r="715" spans="1:4" ht="26.25" customHeight="1">
      <c r="A715" s="559"/>
      <c r="B715" s="559"/>
      <c r="C715" s="502"/>
      <c r="D715" s="564"/>
    </row>
    <row r="716" spans="1:4" ht="26.25" customHeight="1">
      <c r="A716" s="559"/>
      <c r="B716" s="559"/>
      <c r="C716" s="502"/>
      <c r="D716" s="564"/>
    </row>
    <row r="717" spans="1:4" ht="26.25" customHeight="1">
      <c r="A717" s="559"/>
      <c r="B717" s="559"/>
      <c r="C717" s="502"/>
      <c r="D717" s="564"/>
    </row>
    <row r="718" spans="1:4" ht="26.25" customHeight="1">
      <c r="A718" s="559"/>
      <c r="B718" s="559"/>
      <c r="C718" s="502"/>
      <c r="D718" s="564"/>
    </row>
    <row r="719" spans="1:4" ht="26.25" customHeight="1">
      <c r="A719" s="559"/>
      <c r="B719" s="559"/>
      <c r="C719" s="502"/>
      <c r="D719" s="564"/>
    </row>
    <row r="720" spans="1:4" ht="26.25" customHeight="1">
      <c r="A720" s="559"/>
      <c r="B720" s="559"/>
      <c r="C720" s="502"/>
      <c r="D720" s="564"/>
    </row>
    <row r="721" spans="1:4" ht="26.25" customHeight="1">
      <c r="A721" s="559"/>
      <c r="B721" s="559"/>
      <c r="C721" s="502"/>
      <c r="D721" s="564"/>
    </row>
    <row r="722" spans="1:4" ht="26.25" customHeight="1">
      <c r="A722" s="559"/>
      <c r="B722" s="559"/>
      <c r="C722" s="502"/>
      <c r="D722" s="564"/>
    </row>
    <row r="723" spans="1:4" ht="26.25" customHeight="1">
      <c r="A723" s="559"/>
      <c r="B723" s="559"/>
      <c r="C723" s="502"/>
      <c r="D723" s="564"/>
    </row>
    <row r="724" spans="1:4" ht="26.25" customHeight="1">
      <c r="A724" s="559"/>
      <c r="B724" s="559"/>
      <c r="C724" s="502"/>
      <c r="D724" s="564"/>
    </row>
    <row r="725" spans="1:4" ht="26.25" customHeight="1">
      <c r="A725" s="559"/>
      <c r="B725" s="559"/>
      <c r="C725" s="502"/>
      <c r="D725" s="564"/>
    </row>
    <row r="726" spans="1:4" ht="26.25" customHeight="1">
      <c r="A726" s="559"/>
      <c r="B726" s="559"/>
      <c r="C726" s="502"/>
      <c r="D726" s="564"/>
    </row>
    <row r="727" spans="1:4" ht="26.25" customHeight="1">
      <c r="A727" s="559"/>
      <c r="B727" s="559"/>
      <c r="C727" s="502"/>
      <c r="D727" s="564"/>
    </row>
    <row r="728" spans="1:4" ht="26.25" customHeight="1">
      <c r="A728" s="559"/>
      <c r="B728" s="559"/>
      <c r="C728" s="502"/>
      <c r="D728" s="564"/>
    </row>
    <row r="729" spans="1:4" ht="26.25" customHeight="1">
      <c r="A729" s="559"/>
      <c r="B729" s="559"/>
      <c r="C729" s="502"/>
      <c r="D729" s="564"/>
    </row>
    <row r="730" spans="1:4" ht="26.25" customHeight="1">
      <c r="A730" s="559"/>
      <c r="B730" s="559"/>
      <c r="C730" s="502"/>
      <c r="D730" s="564"/>
    </row>
    <row r="731" spans="1:4" ht="26.25" customHeight="1">
      <c r="A731" s="559"/>
      <c r="B731" s="559"/>
      <c r="C731" s="502"/>
      <c r="D731" s="564"/>
    </row>
    <row r="732" spans="1:4" ht="26.25" customHeight="1">
      <c r="A732" s="559"/>
      <c r="B732" s="559"/>
      <c r="C732" s="502"/>
      <c r="D732" s="564"/>
    </row>
    <row r="733" spans="1:4" ht="26.25" customHeight="1">
      <c r="A733" s="559"/>
      <c r="B733" s="559"/>
      <c r="C733" s="502"/>
      <c r="D733" s="564"/>
    </row>
    <row r="734" spans="1:4" ht="26.25" customHeight="1">
      <c r="A734" s="559"/>
      <c r="B734" s="559"/>
      <c r="C734" s="502"/>
      <c r="D734" s="564"/>
    </row>
    <row r="735" spans="1:4" ht="26.25" customHeight="1">
      <c r="A735" s="559"/>
      <c r="B735" s="559"/>
      <c r="C735" s="502"/>
      <c r="D735" s="564"/>
    </row>
    <row r="736" spans="1:4" ht="26.25" customHeight="1">
      <c r="A736" s="559"/>
      <c r="B736" s="559"/>
      <c r="C736" s="502"/>
      <c r="D736" s="564"/>
    </row>
    <row r="737" spans="1:4" ht="26.25" customHeight="1">
      <c r="A737" s="559"/>
      <c r="B737" s="559"/>
      <c r="C737" s="502"/>
      <c r="D737" s="564"/>
    </row>
    <row r="738" spans="1:4" ht="26.25" customHeight="1">
      <c r="A738" s="559"/>
      <c r="B738" s="559"/>
      <c r="C738" s="502"/>
      <c r="D738" s="564"/>
    </row>
    <row r="739" spans="1:4" ht="26.25" customHeight="1">
      <c r="A739" s="559"/>
      <c r="B739" s="559"/>
      <c r="C739" s="502"/>
      <c r="D739" s="564"/>
    </row>
    <row r="740" spans="1:4" ht="26.25" customHeight="1">
      <c r="A740" s="559"/>
      <c r="B740" s="559"/>
      <c r="C740" s="502"/>
      <c r="D740" s="564"/>
    </row>
    <row r="741" spans="1:4" ht="26.25" customHeight="1">
      <c r="A741" s="559"/>
      <c r="B741" s="559"/>
      <c r="C741" s="502"/>
      <c r="D741" s="564"/>
    </row>
    <row r="742" spans="1:4" ht="26.25" customHeight="1">
      <c r="A742" s="559"/>
      <c r="B742" s="559"/>
      <c r="C742" s="502"/>
      <c r="D742" s="564"/>
    </row>
    <row r="743" spans="1:4" ht="26.25" customHeight="1">
      <c r="A743" s="559"/>
      <c r="B743" s="559"/>
      <c r="C743" s="502"/>
      <c r="D743" s="564"/>
    </row>
    <row r="744" spans="1:4" ht="26.25" customHeight="1">
      <c r="A744" s="559"/>
      <c r="B744" s="559"/>
      <c r="C744" s="502"/>
      <c r="D744" s="564"/>
    </row>
    <row r="745" spans="1:4" ht="26.25" customHeight="1">
      <c r="A745" s="559"/>
      <c r="B745" s="559"/>
      <c r="C745" s="502"/>
      <c r="D745" s="564"/>
    </row>
    <row r="746" spans="1:4" ht="26.25" customHeight="1">
      <c r="A746" s="559"/>
      <c r="B746" s="559"/>
      <c r="C746" s="502"/>
      <c r="D746" s="564"/>
    </row>
    <row r="747" spans="1:4" ht="26.25" customHeight="1">
      <c r="A747" s="559"/>
      <c r="B747" s="559"/>
      <c r="C747" s="502"/>
      <c r="D747" s="564"/>
    </row>
    <row r="748" spans="1:4" ht="26.25" customHeight="1">
      <c r="A748" s="559"/>
      <c r="B748" s="559"/>
      <c r="C748" s="502"/>
      <c r="D748" s="564"/>
    </row>
    <row r="749" spans="1:4" ht="26.25" customHeight="1">
      <c r="A749" s="559"/>
      <c r="B749" s="559"/>
      <c r="C749" s="502"/>
      <c r="D749" s="564"/>
    </row>
    <row r="750" spans="1:4" ht="26.25" customHeight="1">
      <c r="A750" s="559"/>
      <c r="B750" s="559"/>
      <c r="C750" s="502"/>
      <c r="D750" s="564"/>
    </row>
    <row r="751" spans="1:4" ht="26.25" customHeight="1">
      <c r="A751" s="559"/>
      <c r="B751" s="559"/>
      <c r="C751" s="502"/>
      <c r="D751" s="564"/>
    </row>
    <row r="752" spans="1:4" ht="26.25" customHeight="1">
      <c r="A752" s="559"/>
      <c r="B752" s="559"/>
      <c r="C752" s="502"/>
      <c r="D752" s="564"/>
    </row>
    <row r="753" spans="1:4" ht="26.25" customHeight="1">
      <c r="A753" s="559"/>
      <c r="B753" s="559"/>
      <c r="C753" s="502"/>
      <c r="D753" s="564"/>
    </row>
    <row r="754" spans="1:4" ht="26.25" customHeight="1">
      <c r="A754" s="559"/>
      <c r="B754" s="559"/>
      <c r="C754" s="502"/>
      <c r="D754" s="564"/>
    </row>
    <row r="755" spans="1:4" ht="26.25" customHeight="1">
      <c r="A755" s="559"/>
      <c r="B755" s="559"/>
      <c r="C755" s="502"/>
      <c r="D755" s="564"/>
    </row>
    <row r="756" spans="1:4" ht="26.25" customHeight="1">
      <c r="A756" s="559"/>
      <c r="B756" s="559"/>
      <c r="C756" s="502"/>
      <c r="D756" s="564"/>
    </row>
    <row r="757" spans="1:4" ht="26.25" customHeight="1">
      <c r="A757" s="559"/>
      <c r="B757" s="559"/>
      <c r="C757" s="502"/>
      <c r="D757" s="564"/>
    </row>
    <row r="758" spans="1:4" ht="26.25" customHeight="1">
      <c r="A758" s="559"/>
      <c r="B758" s="559"/>
      <c r="C758" s="502"/>
      <c r="D758" s="564"/>
    </row>
    <row r="759" spans="1:4" ht="26.25" customHeight="1">
      <c r="A759" s="559"/>
      <c r="B759" s="559"/>
      <c r="C759" s="502"/>
      <c r="D759" s="564"/>
    </row>
    <row r="760" spans="1:4" ht="26.25" customHeight="1">
      <c r="A760" s="559"/>
      <c r="B760" s="559"/>
      <c r="C760" s="502"/>
      <c r="D760" s="564"/>
    </row>
    <row r="761" spans="1:4" ht="26.25" customHeight="1">
      <c r="A761" s="559"/>
      <c r="B761" s="559"/>
      <c r="C761" s="502"/>
      <c r="D761" s="564"/>
    </row>
    <row r="762" spans="1:4" ht="26.25" customHeight="1">
      <c r="A762" s="559"/>
      <c r="B762" s="559"/>
      <c r="C762" s="502"/>
      <c r="D762" s="564"/>
    </row>
    <row r="763" spans="1:4" ht="26.25" customHeight="1">
      <c r="A763" s="559"/>
      <c r="B763" s="559"/>
      <c r="C763" s="502"/>
      <c r="D763" s="564"/>
    </row>
    <row r="764" spans="1:4" ht="26.25" customHeight="1">
      <c r="A764" s="559"/>
      <c r="B764" s="559"/>
      <c r="C764" s="502"/>
      <c r="D764" s="564"/>
    </row>
    <row r="765" spans="1:4" ht="26.25" customHeight="1">
      <c r="A765" s="559"/>
      <c r="B765" s="559"/>
      <c r="C765" s="502"/>
      <c r="D765" s="564"/>
    </row>
    <row r="766" spans="1:4" ht="26.25" customHeight="1">
      <c r="A766" s="559"/>
      <c r="B766" s="559"/>
      <c r="C766" s="502"/>
      <c r="D766" s="564"/>
    </row>
    <row r="767" spans="1:4" ht="26.25" customHeight="1">
      <c r="A767" s="559"/>
      <c r="B767" s="559"/>
      <c r="C767" s="502"/>
      <c r="D767" s="564"/>
    </row>
    <row r="768" spans="1:4" ht="26.25" customHeight="1">
      <c r="A768" s="559"/>
      <c r="B768" s="559"/>
      <c r="C768" s="502"/>
      <c r="D768" s="564"/>
    </row>
    <row r="769" spans="1:4" ht="26.25" customHeight="1">
      <c r="A769" s="559"/>
      <c r="B769" s="559"/>
      <c r="C769" s="502"/>
      <c r="D769" s="564"/>
    </row>
    <row r="770" spans="1:4" ht="26.25" customHeight="1">
      <c r="A770" s="559"/>
      <c r="B770" s="559"/>
      <c r="C770" s="502"/>
      <c r="D770" s="564"/>
    </row>
    <row r="771" spans="1:4" ht="26.25" customHeight="1">
      <c r="A771" s="559"/>
      <c r="B771" s="559"/>
      <c r="C771" s="502"/>
      <c r="D771" s="564"/>
    </row>
    <row r="772" spans="1:4" ht="26.25" customHeight="1">
      <c r="A772" s="559"/>
      <c r="B772" s="559"/>
      <c r="C772" s="502"/>
      <c r="D772" s="564"/>
    </row>
    <row r="773" spans="1:4" ht="26.25" customHeight="1">
      <c r="A773" s="559"/>
      <c r="B773" s="559"/>
      <c r="C773" s="502"/>
      <c r="D773" s="564"/>
    </row>
    <row r="774" spans="1:4" ht="26.25" customHeight="1">
      <c r="A774" s="559"/>
      <c r="B774" s="559"/>
      <c r="C774" s="502"/>
      <c r="D774" s="564"/>
    </row>
    <row r="775" spans="1:4" ht="26.25" customHeight="1">
      <c r="A775" s="559"/>
      <c r="B775" s="559"/>
      <c r="C775" s="502"/>
      <c r="D775" s="564"/>
    </row>
    <row r="776" spans="1:4" ht="26.25" customHeight="1">
      <c r="A776" s="559"/>
      <c r="B776" s="559"/>
      <c r="C776" s="502"/>
      <c r="D776" s="564"/>
    </row>
    <row r="777" spans="1:4" ht="26.25" customHeight="1">
      <c r="A777" s="559"/>
      <c r="B777" s="559"/>
      <c r="C777" s="502"/>
      <c r="D777" s="564"/>
    </row>
    <row r="778" spans="1:4" ht="26.25" customHeight="1">
      <c r="A778" s="559"/>
      <c r="B778" s="559"/>
      <c r="C778" s="502"/>
      <c r="D778" s="564"/>
    </row>
    <row r="779" spans="1:4" ht="26.25" customHeight="1">
      <c r="A779" s="559"/>
      <c r="B779" s="559"/>
      <c r="C779" s="502"/>
      <c r="D779" s="564"/>
    </row>
    <row r="780" spans="1:4" ht="26.25" customHeight="1">
      <c r="A780" s="559"/>
      <c r="B780" s="559"/>
      <c r="C780" s="502"/>
      <c r="D780" s="564"/>
    </row>
    <row r="781" spans="1:4" ht="26.25" customHeight="1">
      <c r="A781" s="559"/>
      <c r="B781" s="559"/>
      <c r="C781" s="502"/>
      <c r="D781" s="564"/>
    </row>
    <row r="782" spans="1:4" ht="26.25" customHeight="1">
      <c r="A782" s="559"/>
      <c r="B782" s="559"/>
      <c r="C782" s="502"/>
      <c r="D782" s="564"/>
    </row>
    <row r="783" spans="1:4" ht="26.25" customHeight="1">
      <c r="A783" s="559"/>
      <c r="B783" s="559"/>
      <c r="C783" s="502"/>
      <c r="D783" s="564"/>
    </row>
    <row r="784" spans="1:4" ht="26.25" customHeight="1">
      <c r="A784" s="559"/>
      <c r="B784" s="559"/>
      <c r="C784" s="502"/>
      <c r="D784" s="564"/>
    </row>
    <row r="785" spans="1:4" ht="26.25" customHeight="1">
      <c r="A785" s="559"/>
      <c r="B785" s="559"/>
      <c r="C785" s="502"/>
      <c r="D785" s="564"/>
    </row>
    <row r="786" spans="1:4" ht="26.25" customHeight="1">
      <c r="A786" s="559"/>
      <c r="B786" s="559"/>
      <c r="C786" s="502"/>
      <c r="D786" s="564"/>
    </row>
    <row r="787" spans="1:4" ht="26.25" customHeight="1">
      <c r="A787" s="559"/>
      <c r="B787" s="559"/>
      <c r="C787" s="502"/>
      <c r="D787" s="564"/>
    </row>
    <row r="788" spans="1:4" ht="26.25" customHeight="1">
      <c r="A788" s="559"/>
      <c r="B788" s="559"/>
      <c r="C788" s="502"/>
      <c r="D788" s="564"/>
    </row>
    <row r="789" spans="1:4" ht="26.25" customHeight="1">
      <c r="A789" s="559"/>
      <c r="B789" s="559"/>
      <c r="C789" s="502"/>
      <c r="D789" s="564"/>
    </row>
    <row r="790" spans="1:4" ht="26.25" customHeight="1">
      <c r="A790" s="559"/>
      <c r="B790" s="559"/>
      <c r="C790" s="502"/>
      <c r="D790" s="564"/>
    </row>
    <row r="791" spans="1:4" ht="26.25" customHeight="1">
      <c r="A791" s="559"/>
      <c r="B791" s="559"/>
      <c r="C791" s="502"/>
      <c r="D791" s="564"/>
    </row>
    <row r="792" spans="1:4" ht="26.25" customHeight="1">
      <c r="A792" s="559"/>
      <c r="B792" s="559"/>
      <c r="C792" s="502"/>
      <c r="D792" s="564"/>
    </row>
    <row r="793" spans="1:4" ht="26.25" customHeight="1">
      <c r="A793" s="559"/>
      <c r="B793" s="559"/>
      <c r="C793" s="502"/>
      <c r="D793" s="564"/>
    </row>
    <row r="794" spans="1:4" ht="26.25" customHeight="1">
      <c r="A794" s="559"/>
      <c r="B794" s="559"/>
      <c r="C794" s="502"/>
      <c r="D794" s="564"/>
    </row>
    <row r="795" spans="1:4" ht="26.25" customHeight="1">
      <c r="A795" s="559"/>
      <c r="B795" s="559"/>
      <c r="C795" s="502"/>
      <c r="D795" s="564"/>
    </row>
    <row r="796" spans="1:4" ht="26.25" customHeight="1">
      <c r="A796" s="559"/>
      <c r="B796" s="559"/>
      <c r="C796" s="502"/>
      <c r="D796" s="564"/>
    </row>
    <row r="797" spans="1:4" ht="26.25" customHeight="1">
      <c r="A797" s="559"/>
      <c r="B797" s="559"/>
      <c r="C797" s="502"/>
      <c r="D797" s="564"/>
    </row>
    <row r="798" spans="1:4" ht="26.25" customHeight="1">
      <c r="A798" s="559"/>
      <c r="B798" s="559"/>
      <c r="C798" s="502"/>
      <c r="D798" s="564"/>
    </row>
    <row r="799" spans="1:4" ht="26.25" customHeight="1">
      <c r="A799" s="559"/>
      <c r="B799" s="559"/>
      <c r="C799" s="502"/>
      <c r="D799" s="564"/>
    </row>
    <row r="800" spans="1:4" ht="26.25" customHeight="1">
      <c r="A800" s="559"/>
      <c r="B800" s="559"/>
      <c r="C800" s="502"/>
      <c r="D800" s="564"/>
    </row>
    <row r="801" spans="1:4" ht="26.25" customHeight="1">
      <c r="A801" s="559"/>
      <c r="B801" s="559"/>
      <c r="C801" s="502"/>
      <c r="D801" s="564"/>
    </row>
    <row r="802" spans="1:4" ht="26.25" customHeight="1">
      <c r="A802" s="559"/>
      <c r="B802" s="559"/>
      <c r="C802" s="502"/>
      <c r="D802" s="564"/>
    </row>
    <row r="803" spans="1:4" ht="26.25" customHeight="1">
      <c r="A803" s="559"/>
      <c r="B803" s="559"/>
      <c r="C803" s="502"/>
      <c r="D803" s="564"/>
    </row>
    <row r="804" spans="1:4" ht="26.25" customHeight="1">
      <c r="A804" s="559"/>
      <c r="B804" s="559"/>
      <c r="C804" s="502"/>
      <c r="D804" s="564"/>
    </row>
    <row r="805" spans="1:4" ht="26.25" customHeight="1">
      <c r="A805" s="559"/>
      <c r="B805" s="559"/>
      <c r="C805" s="502"/>
      <c r="D805" s="564"/>
    </row>
    <row r="806" spans="1:4" ht="26.25" customHeight="1">
      <c r="A806" s="559"/>
      <c r="B806" s="559"/>
      <c r="C806" s="502"/>
      <c r="D806" s="564"/>
    </row>
    <row r="807" spans="1:4" ht="26.25" customHeight="1">
      <c r="A807" s="559"/>
      <c r="B807" s="559"/>
      <c r="C807" s="502"/>
      <c r="D807" s="564"/>
    </row>
    <row r="808" spans="1:4" ht="26.25" customHeight="1">
      <c r="A808" s="559"/>
      <c r="B808" s="559"/>
      <c r="C808" s="502"/>
      <c r="D808" s="564"/>
    </row>
    <row r="809" spans="1:4" ht="26.25" customHeight="1">
      <c r="A809" s="559"/>
      <c r="B809" s="559"/>
      <c r="C809" s="502"/>
      <c r="D809" s="564"/>
    </row>
    <row r="810" spans="1:4" ht="26.25" customHeight="1">
      <c r="A810" s="559"/>
      <c r="B810" s="559"/>
      <c r="C810" s="502"/>
      <c r="D810" s="564"/>
    </row>
    <row r="811" spans="1:4" ht="26.25" customHeight="1">
      <c r="A811" s="559"/>
      <c r="B811" s="559"/>
      <c r="C811" s="502"/>
      <c r="D811" s="564"/>
    </row>
    <row r="812" spans="1:4" ht="26.25" customHeight="1">
      <c r="A812" s="559"/>
      <c r="B812" s="559"/>
      <c r="C812" s="502"/>
      <c r="D812" s="564"/>
    </row>
    <row r="813" spans="1:4" ht="26.25" customHeight="1">
      <c r="A813" s="559"/>
      <c r="B813" s="559"/>
      <c r="C813" s="502"/>
      <c r="D813" s="564"/>
    </row>
    <row r="814" spans="1:4" ht="26.25" customHeight="1">
      <c r="A814" s="559"/>
      <c r="B814" s="559"/>
      <c r="C814" s="502"/>
      <c r="D814" s="564"/>
    </row>
    <row r="815" spans="1:4" ht="26.25" customHeight="1">
      <c r="A815" s="559"/>
      <c r="B815" s="559"/>
      <c r="C815" s="502"/>
      <c r="D815" s="564"/>
    </row>
    <row r="816" spans="1:4" ht="26.25" customHeight="1">
      <c r="A816" s="559"/>
      <c r="B816" s="559"/>
      <c r="C816" s="502"/>
      <c r="D816" s="564"/>
    </row>
    <row r="817" spans="1:4" ht="26.25" customHeight="1">
      <c r="A817" s="559"/>
      <c r="B817" s="559"/>
      <c r="C817" s="502"/>
      <c r="D817" s="564"/>
    </row>
    <row r="818" spans="1:4" ht="26.25" customHeight="1">
      <c r="A818" s="559"/>
      <c r="B818" s="559"/>
      <c r="C818" s="502"/>
      <c r="D818" s="564"/>
    </row>
    <row r="819" spans="1:4" ht="26.25" customHeight="1">
      <c r="A819" s="559"/>
      <c r="B819" s="559"/>
      <c r="C819" s="502"/>
      <c r="D819" s="564"/>
    </row>
    <row r="820" spans="1:4" ht="26.25" customHeight="1">
      <c r="A820" s="559"/>
      <c r="B820" s="559"/>
      <c r="C820" s="502"/>
      <c r="D820" s="564"/>
    </row>
    <row r="821" spans="1:4" ht="26.25" customHeight="1">
      <c r="A821" s="559"/>
      <c r="B821" s="559"/>
      <c r="C821" s="502"/>
      <c r="D821" s="564"/>
    </row>
    <row r="822" spans="1:4" ht="26.25" customHeight="1">
      <c r="A822" s="559"/>
      <c r="B822" s="559"/>
      <c r="C822" s="502"/>
      <c r="D822" s="564"/>
    </row>
    <row r="823" spans="1:4" ht="26.25" customHeight="1">
      <c r="A823" s="559"/>
      <c r="B823" s="559"/>
      <c r="C823" s="502"/>
      <c r="D823" s="564"/>
    </row>
    <row r="824" spans="1:4" ht="26.25" customHeight="1">
      <c r="A824" s="559"/>
      <c r="B824" s="559"/>
      <c r="C824" s="502"/>
      <c r="D824" s="564"/>
    </row>
    <row r="825" spans="1:4" ht="26.25" customHeight="1">
      <c r="A825" s="559"/>
      <c r="B825" s="559"/>
      <c r="C825" s="502"/>
      <c r="D825" s="564"/>
    </row>
    <row r="826" spans="1:4" ht="26.25" customHeight="1">
      <c r="A826" s="559"/>
      <c r="B826" s="559"/>
      <c r="C826" s="502"/>
      <c r="D826" s="564"/>
    </row>
    <row r="827" spans="1:4" ht="26.25" customHeight="1">
      <c r="A827" s="559"/>
      <c r="B827" s="559"/>
      <c r="C827" s="502"/>
      <c r="D827" s="564"/>
    </row>
    <row r="828" spans="1:4" ht="26.25" customHeight="1">
      <c r="A828" s="559"/>
      <c r="B828" s="559"/>
      <c r="C828" s="502"/>
      <c r="D828" s="564"/>
    </row>
    <row r="829" spans="1:4" ht="26.25" customHeight="1">
      <c r="A829" s="559"/>
      <c r="B829" s="559"/>
      <c r="C829" s="502"/>
      <c r="D829" s="564"/>
    </row>
    <row r="830" spans="1:4" ht="26.25" customHeight="1">
      <c r="A830" s="559"/>
      <c r="B830" s="559"/>
      <c r="C830" s="502"/>
      <c r="D830" s="564"/>
    </row>
    <row r="831" spans="1:4" ht="26.25" customHeight="1">
      <c r="A831" s="559"/>
      <c r="B831" s="559"/>
      <c r="C831" s="502"/>
      <c r="D831" s="564"/>
    </row>
    <row r="832" spans="1:4" ht="26.25" customHeight="1">
      <c r="A832" s="559"/>
      <c r="B832" s="559"/>
      <c r="C832" s="502"/>
      <c r="D832" s="564"/>
    </row>
    <row r="833" spans="1:4" ht="26.25" customHeight="1">
      <c r="A833" s="559"/>
      <c r="B833" s="559"/>
      <c r="C833" s="502"/>
      <c r="D833" s="564"/>
    </row>
    <row r="834" spans="1:4" ht="26.25" customHeight="1">
      <c r="A834" s="559"/>
      <c r="B834" s="559"/>
      <c r="C834" s="502"/>
      <c r="D834" s="564"/>
    </row>
    <row r="835" spans="1:4" ht="26.25" customHeight="1">
      <c r="A835" s="559"/>
      <c r="B835" s="559"/>
      <c r="C835" s="502"/>
      <c r="D835" s="564"/>
    </row>
    <row r="836" spans="1:4" ht="26.25" customHeight="1">
      <c r="A836" s="559"/>
      <c r="B836" s="559"/>
      <c r="C836" s="502"/>
      <c r="D836" s="564"/>
    </row>
    <row r="837" spans="1:4" ht="26.25" customHeight="1">
      <c r="A837" s="559"/>
      <c r="B837" s="559"/>
      <c r="C837" s="502"/>
      <c r="D837" s="564"/>
    </row>
    <row r="838" spans="1:4" ht="26.25" customHeight="1">
      <c r="A838" s="559"/>
      <c r="B838" s="559"/>
      <c r="C838" s="502"/>
      <c r="D838" s="564"/>
    </row>
    <row r="839" spans="1:4" ht="26.25" customHeight="1">
      <c r="A839" s="559"/>
      <c r="B839" s="559"/>
      <c r="C839" s="502"/>
      <c r="D839" s="564"/>
    </row>
    <row r="840" spans="1:4" ht="26.25" customHeight="1">
      <c r="A840" s="559"/>
      <c r="B840" s="559"/>
      <c r="C840" s="502"/>
      <c r="D840" s="564"/>
    </row>
    <row r="841" spans="1:4" ht="26.25" customHeight="1">
      <c r="A841" s="559"/>
      <c r="B841" s="559"/>
      <c r="C841" s="502"/>
      <c r="D841" s="564"/>
    </row>
    <row r="842" spans="1:4" ht="26.25" customHeight="1">
      <c r="A842" s="559"/>
      <c r="B842" s="559"/>
      <c r="C842" s="502"/>
      <c r="D842" s="564"/>
    </row>
    <row r="843" spans="1:4" ht="26.25" customHeight="1">
      <c r="A843" s="559"/>
      <c r="B843" s="559"/>
      <c r="C843" s="502"/>
      <c r="D843" s="564"/>
    </row>
    <row r="844" spans="1:4" ht="26.25" customHeight="1">
      <c r="A844" s="559"/>
      <c r="B844" s="559"/>
      <c r="C844" s="502"/>
      <c r="D844" s="564"/>
    </row>
    <row r="845" spans="1:4" ht="26.25" customHeight="1">
      <c r="A845" s="559"/>
      <c r="B845" s="559"/>
      <c r="C845" s="502"/>
      <c r="D845" s="564"/>
    </row>
    <row r="846" spans="1:4" ht="26.25" customHeight="1">
      <c r="A846" s="559"/>
      <c r="B846" s="559"/>
      <c r="C846" s="502"/>
      <c r="D846" s="564"/>
    </row>
    <row r="847" spans="1:4" ht="26.25" customHeight="1">
      <c r="A847" s="559"/>
      <c r="B847" s="559"/>
      <c r="C847" s="502"/>
      <c r="D847" s="564"/>
    </row>
    <row r="848" spans="1:4" ht="26.25" customHeight="1">
      <c r="A848" s="559"/>
      <c r="B848" s="559"/>
      <c r="C848" s="502"/>
      <c r="D848" s="564"/>
    </row>
    <row r="849" spans="1:4" ht="26.25" customHeight="1">
      <c r="A849" s="559"/>
      <c r="B849" s="559"/>
      <c r="C849" s="502"/>
      <c r="D849" s="564"/>
    </row>
    <row r="850" spans="1:4" ht="26.25" customHeight="1">
      <c r="A850" s="559"/>
      <c r="B850" s="559"/>
      <c r="C850" s="502"/>
      <c r="D850" s="564"/>
    </row>
    <row r="851" spans="1:4" ht="26.25" customHeight="1">
      <c r="A851" s="559"/>
      <c r="B851" s="559"/>
      <c r="C851" s="502"/>
      <c r="D851" s="564"/>
    </row>
    <row r="852" spans="1:4" ht="26.25" customHeight="1">
      <c r="A852" s="559"/>
      <c r="B852" s="559"/>
      <c r="C852" s="502"/>
      <c r="D852" s="564"/>
    </row>
    <row r="853" spans="1:4" ht="26.25" customHeight="1">
      <c r="A853" s="559"/>
      <c r="B853" s="559"/>
      <c r="C853" s="502"/>
      <c r="D853" s="564"/>
    </row>
    <row r="854" spans="1:4" ht="26.25" customHeight="1">
      <c r="A854" s="559"/>
      <c r="B854" s="559"/>
      <c r="C854" s="502"/>
      <c r="D854" s="564"/>
    </row>
    <row r="855" spans="1:4" ht="26.25" customHeight="1">
      <c r="A855" s="559"/>
      <c r="B855" s="559"/>
      <c r="C855" s="502"/>
      <c r="D855" s="564"/>
    </row>
    <row r="856" spans="1:4" ht="26.25" customHeight="1">
      <c r="A856" s="559"/>
      <c r="B856" s="559"/>
      <c r="C856" s="502"/>
      <c r="D856" s="564"/>
    </row>
    <row r="857" spans="1:4" ht="26.25" customHeight="1">
      <c r="A857" s="559"/>
      <c r="B857" s="559"/>
      <c r="C857" s="502"/>
      <c r="D857" s="564"/>
    </row>
    <row r="858" spans="1:4" ht="26.25" customHeight="1">
      <c r="A858" s="559"/>
      <c r="B858" s="559"/>
      <c r="C858" s="502"/>
      <c r="D858" s="564"/>
    </row>
    <row r="859" spans="1:4" ht="26.25" customHeight="1">
      <c r="A859" s="559"/>
      <c r="B859" s="559"/>
      <c r="C859" s="502"/>
      <c r="D859" s="564"/>
    </row>
    <row r="860" spans="1:4" ht="26.25" customHeight="1">
      <c r="A860" s="559"/>
      <c r="B860" s="559"/>
      <c r="C860" s="502"/>
      <c r="D860" s="564"/>
    </row>
    <row r="861" spans="1:4" ht="26.25" customHeight="1">
      <c r="A861" s="559"/>
      <c r="B861" s="559"/>
      <c r="C861" s="502"/>
      <c r="D861" s="564"/>
    </row>
    <row r="862" spans="1:4" ht="26.25" customHeight="1">
      <c r="A862" s="559"/>
      <c r="B862" s="559"/>
      <c r="C862" s="502"/>
      <c r="D862" s="564"/>
    </row>
    <row r="863" spans="1:4" ht="26.25" customHeight="1">
      <c r="A863" s="559"/>
      <c r="B863" s="559"/>
      <c r="C863" s="502"/>
      <c r="D863" s="564"/>
    </row>
    <row r="864" spans="1:4" ht="26.25" customHeight="1">
      <c r="A864" s="559"/>
      <c r="B864" s="559"/>
      <c r="C864" s="502"/>
      <c r="D864" s="564"/>
    </row>
    <row r="865" spans="1:4" ht="26.25" customHeight="1">
      <c r="A865" s="559"/>
      <c r="B865" s="559"/>
      <c r="C865" s="502"/>
      <c r="D865" s="564"/>
    </row>
    <row r="866" spans="1:4" ht="26.25" customHeight="1">
      <c r="A866" s="559"/>
      <c r="B866" s="559"/>
      <c r="C866" s="502"/>
      <c r="D866" s="564"/>
    </row>
    <row r="867" spans="1:4" ht="26.25" customHeight="1">
      <c r="A867" s="559"/>
      <c r="B867" s="559"/>
      <c r="C867" s="502"/>
      <c r="D867" s="564"/>
    </row>
    <row r="868" spans="1:4" ht="26.25" customHeight="1">
      <c r="A868" s="559"/>
      <c r="B868" s="559"/>
      <c r="C868" s="502"/>
      <c r="D868" s="564"/>
    </row>
    <row r="869" spans="1:4" ht="26.25" customHeight="1">
      <c r="A869" s="559"/>
      <c r="B869" s="559"/>
      <c r="C869" s="502"/>
      <c r="D869" s="564"/>
    </row>
    <row r="870" spans="1:4" ht="26.25" customHeight="1">
      <c r="A870" s="559"/>
      <c r="B870" s="559"/>
      <c r="C870" s="502"/>
      <c r="D870" s="564"/>
    </row>
    <row r="871" spans="1:4" ht="26.25" customHeight="1">
      <c r="A871" s="559"/>
      <c r="B871" s="559"/>
      <c r="C871" s="502"/>
      <c r="D871" s="564"/>
    </row>
    <row r="872" spans="1:4" ht="26.25" customHeight="1">
      <c r="A872" s="559"/>
      <c r="B872" s="559"/>
      <c r="C872" s="502"/>
      <c r="D872" s="564"/>
    </row>
    <row r="873" spans="1:4" ht="26.25" customHeight="1">
      <c r="A873" s="559"/>
      <c r="B873" s="559"/>
      <c r="C873" s="502"/>
      <c r="D873" s="564"/>
    </row>
    <row r="874" spans="1:4" ht="26.25" customHeight="1">
      <c r="A874" s="559"/>
      <c r="B874" s="559"/>
      <c r="C874" s="502"/>
      <c r="D874" s="564"/>
    </row>
    <row r="875" spans="1:4" ht="26.25" customHeight="1">
      <c r="A875" s="559"/>
      <c r="B875" s="559"/>
      <c r="C875" s="502"/>
      <c r="D875" s="564"/>
    </row>
    <row r="876" spans="1:4" ht="26.25" customHeight="1">
      <c r="A876" s="559"/>
      <c r="B876" s="559"/>
      <c r="C876" s="502"/>
      <c r="D876" s="564"/>
    </row>
    <row r="877" spans="1:4" ht="26.25" customHeight="1">
      <c r="A877" s="559"/>
      <c r="B877" s="559"/>
      <c r="C877" s="502"/>
      <c r="D877" s="564"/>
    </row>
    <row r="878" spans="1:4" ht="26.25" customHeight="1">
      <c r="A878" s="559"/>
      <c r="B878" s="559"/>
      <c r="C878" s="502"/>
      <c r="D878" s="564"/>
    </row>
    <row r="879" spans="1:4" ht="26.25" customHeight="1">
      <c r="A879" s="559"/>
      <c r="B879" s="559"/>
      <c r="C879" s="502"/>
      <c r="D879" s="564"/>
    </row>
    <row r="880" spans="1:4" ht="26.25" customHeight="1">
      <c r="A880" s="559"/>
      <c r="B880" s="559"/>
      <c r="C880" s="502"/>
      <c r="D880" s="564"/>
    </row>
    <row r="881" spans="1:4" ht="26.25" customHeight="1">
      <c r="A881" s="559"/>
      <c r="B881" s="559"/>
      <c r="C881" s="502"/>
      <c r="D881" s="564"/>
    </row>
    <row r="882" spans="1:4" ht="26.25" customHeight="1">
      <c r="A882" s="559"/>
      <c r="B882" s="559"/>
      <c r="C882" s="502"/>
      <c r="D882" s="564"/>
    </row>
    <row r="883" spans="1:4" ht="26.25" customHeight="1">
      <c r="A883" s="559"/>
      <c r="B883" s="559"/>
      <c r="C883" s="502"/>
      <c r="D883" s="564"/>
    </row>
    <row r="884" spans="1:4" ht="26.25" customHeight="1">
      <c r="A884" s="559"/>
      <c r="B884" s="559"/>
      <c r="C884" s="502"/>
      <c r="D884" s="564"/>
    </row>
    <row r="885" spans="1:4" ht="26.25" customHeight="1">
      <c r="A885" s="559"/>
      <c r="B885" s="559"/>
      <c r="C885" s="502"/>
      <c r="D885" s="564"/>
    </row>
    <row r="886" spans="1:4" ht="26.25" customHeight="1">
      <c r="A886" s="559"/>
      <c r="B886" s="559"/>
      <c r="C886" s="502"/>
      <c r="D886" s="564"/>
    </row>
    <row r="887" spans="1:4" ht="26.25" customHeight="1">
      <c r="A887" s="559"/>
      <c r="B887" s="559"/>
      <c r="C887" s="502"/>
      <c r="D887" s="564"/>
    </row>
    <row r="888" spans="1:4" ht="26.25" customHeight="1">
      <c r="A888" s="559"/>
      <c r="B888" s="559"/>
      <c r="C888" s="502"/>
      <c r="D888" s="564"/>
    </row>
    <row r="889" spans="1:4" ht="26.25" customHeight="1">
      <c r="A889" s="559"/>
      <c r="B889" s="559"/>
      <c r="C889" s="502"/>
      <c r="D889" s="564"/>
    </row>
    <row r="890" spans="1:4" ht="26.25" customHeight="1">
      <c r="A890" s="559"/>
      <c r="B890" s="559"/>
      <c r="C890" s="502"/>
      <c r="D890" s="564"/>
    </row>
    <row r="891" spans="1:4" ht="26.25" customHeight="1">
      <c r="A891" s="559"/>
      <c r="B891" s="559"/>
      <c r="C891" s="502"/>
      <c r="D891" s="564"/>
    </row>
    <row r="892" spans="1:4" ht="26.25" customHeight="1">
      <c r="A892" s="559"/>
      <c r="B892" s="559"/>
      <c r="C892" s="502"/>
      <c r="D892" s="564"/>
    </row>
    <row r="893" spans="1:4" ht="26.25" customHeight="1">
      <c r="A893" s="559"/>
      <c r="B893" s="559"/>
      <c r="C893" s="502"/>
      <c r="D893" s="564"/>
    </row>
    <row r="894" spans="1:4" ht="26.25" customHeight="1">
      <c r="A894" s="559"/>
      <c r="B894" s="559"/>
      <c r="C894" s="502"/>
      <c r="D894" s="564"/>
    </row>
    <row r="895" spans="1:4" ht="26.25" customHeight="1">
      <c r="A895" s="559"/>
      <c r="B895" s="559"/>
      <c r="C895" s="502"/>
      <c r="D895" s="564"/>
    </row>
    <row r="896" spans="1:4" ht="26.25" customHeight="1">
      <c r="A896" s="559"/>
      <c r="B896" s="559"/>
      <c r="C896" s="502"/>
      <c r="D896" s="564"/>
    </row>
    <row r="897" spans="1:4" ht="26.25" customHeight="1">
      <c r="A897" s="559"/>
      <c r="B897" s="559"/>
      <c r="C897" s="502"/>
      <c r="D897" s="564"/>
    </row>
    <row r="898" spans="1:4" ht="26.25" customHeight="1">
      <c r="A898" s="559"/>
      <c r="B898" s="559"/>
      <c r="C898" s="502"/>
      <c r="D898" s="564"/>
    </row>
    <row r="899" spans="1:4" ht="26.25" customHeight="1">
      <c r="A899" s="559"/>
      <c r="B899" s="559"/>
      <c r="C899" s="502"/>
      <c r="D899" s="564"/>
    </row>
    <row r="900" spans="1:4" ht="26.25" customHeight="1">
      <c r="A900" s="559"/>
      <c r="B900" s="559"/>
      <c r="C900" s="502"/>
      <c r="D900" s="564"/>
    </row>
    <row r="901" spans="1:4" ht="26.25" customHeight="1">
      <c r="A901" s="559"/>
      <c r="B901" s="559"/>
      <c r="C901" s="502"/>
      <c r="D901" s="564"/>
    </row>
    <row r="902" spans="1:4" ht="26.25" customHeight="1">
      <c r="A902" s="559"/>
      <c r="B902" s="559"/>
      <c r="C902" s="502"/>
      <c r="D902" s="564"/>
    </row>
    <row r="903" spans="1:4" ht="26.25" customHeight="1">
      <c r="A903" s="559"/>
      <c r="B903" s="559"/>
      <c r="C903" s="502"/>
      <c r="D903" s="564"/>
    </row>
    <row r="904" spans="1:4" ht="26.25" customHeight="1">
      <c r="A904" s="559"/>
      <c r="B904" s="559"/>
      <c r="C904" s="502"/>
      <c r="D904" s="564"/>
    </row>
    <row r="905" spans="1:4" ht="26.25" customHeight="1">
      <c r="A905" s="559"/>
      <c r="B905" s="559"/>
      <c r="C905" s="502"/>
      <c r="D905" s="564"/>
    </row>
    <row r="906" spans="1:4" ht="26.25" customHeight="1">
      <c r="A906" s="559"/>
      <c r="B906" s="559"/>
      <c r="C906" s="502"/>
      <c r="D906" s="564"/>
    </row>
    <row r="907" spans="1:4" ht="26.25" customHeight="1">
      <c r="A907" s="559"/>
      <c r="B907" s="559"/>
      <c r="C907" s="502"/>
      <c r="D907" s="564"/>
    </row>
    <row r="908" spans="1:4" ht="26.25" customHeight="1">
      <c r="A908" s="559"/>
      <c r="B908" s="559"/>
      <c r="C908" s="502"/>
      <c r="D908" s="564"/>
    </row>
    <row r="909" spans="1:4" ht="26.25" customHeight="1">
      <c r="A909" s="559"/>
      <c r="B909" s="559"/>
      <c r="C909" s="502"/>
      <c r="D909" s="564"/>
    </row>
    <row r="910" spans="1:4" ht="26.25" customHeight="1">
      <c r="A910" s="559"/>
      <c r="B910" s="559"/>
      <c r="C910" s="502"/>
      <c r="D910" s="564"/>
    </row>
    <row r="911" spans="1:4" ht="26.25" customHeight="1">
      <c r="A911" s="559"/>
      <c r="B911" s="559"/>
      <c r="C911" s="502"/>
      <c r="D911" s="564"/>
    </row>
    <row r="912" spans="1:4" ht="26.25" customHeight="1">
      <c r="A912" s="559"/>
      <c r="B912" s="559"/>
      <c r="C912" s="502"/>
      <c r="D912" s="564"/>
    </row>
    <row r="913" spans="1:4" ht="26.25" customHeight="1">
      <c r="A913" s="559"/>
      <c r="B913" s="559"/>
      <c r="C913" s="502"/>
      <c r="D913" s="564"/>
    </row>
    <row r="914" spans="1:4" ht="26.25" customHeight="1">
      <c r="A914" s="559"/>
      <c r="B914" s="559"/>
      <c r="C914" s="502"/>
      <c r="D914" s="564"/>
    </row>
    <row r="915" spans="1:4" ht="26.25" customHeight="1">
      <c r="A915" s="559"/>
      <c r="B915" s="559"/>
      <c r="C915" s="502"/>
      <c r="D915" s="564"/>
    </row>
    <row r="916" spans="1:4" ht="26.25" customHeight="1">
      <c r="A916" s="559"/>
      <c r="B916" s="559"/>
      <c r="C916" s="502"/>
      <c r="D916" s="564"/>
    </row>
    <row r="917" spans="1:4" ht="26.25" customHeight="1">
      <c r="A917" s="559"/>
      <c r="B917" s="559"/>
      <c r="C917" s="502"/>
      <c r="D917" s="564"/>
    </row>
    <row r="918" spans="1:4" ht="26.25" customHeight="1">
      <c r="A918" s="559"/>
      <c r="B918" s="559"/>
      <c r="C918" s="502"/>
      <c r="D918" s="564"/>
    </row>
    <row r="919" spans="1:4" ht="26.25" customHeight="1">
      <c r="A919" s="559"/>
      <c r="B919" s="559"/>
      <c r="C919" s="502"/>
      <c r="D919" s="564"/>
    </row>
    <row r="920" spans="1:4" ht="26.25" customHeight="1">
      <c r="A920" s="559"/>
      <c r="B920" s="559"/>
      <c r="C920" s="502"/>
      <c r="D920" s="564"/>
    </row>
    <row r="921" spans="1:4" ht="26.25" customHeight="1">
      <c r="A921" s="559"/>
      <c r="B921" s="559"/>
      <c r="C921" s="502"/>
      <c r="D921" s="564"/>
    </row>
    <row r="922" spans="1:4" ht="26.25" customHeight="1">
      <c r="A922" s="559"/>
      <c r="B922" s="559"/>
      <c r="C922" s="502"/>
      <c r="D922" s="564"/>
    </row>
    <row r="923" spans="1:4" ht="26.25" customHeight="1">
      <c r="A923" s="559"/>
      <c r="B923" s="559"/>
      <c r="C923" s="502"/>
      <c r="D923" s="564"/>
    </row>
    <row r="924" spans="1:4" ht="26.25" customHeight="1">
      <c r="A924" s="559"/>
      <c r="B924" s="559"/>
      <c r="C924" s="502"/>
      <c r="D924" s="564"/>
    </row>
    <row r="925" spans="1:4" ht="26.25" customHeight="1">
      <c r="A925" s="559"/>
      <c r="B925" s="559"/>
      <c r="C925" s="502"/>
      <c r="D925" s="564"/>
    </row>
    <row r="926" spans="1:4" ht="26.25" customHeight="1">
      <c r="A926" s="559"/>
      <c r="B926" s="559"/>
      <c r="C926" s="502"/>
      <c r="D926" s="564"/>
    </row>
    <row r="927" spans="1:4" ht="26.25" customHeight="1">
      <c r="A927" s="559"/>
      <c r="B927" s="559"/>
      <c r="C927" s="502"/>
      <c r="D927" s="564"/>
    </row>
    <row r="928" spans="1:4" ht="26.25" customHeight="1">
      <c r="A928" s="559"/>
      <c r="B928" s="559"/>
      <c r="C928" s="502"/>
      <c r="D928" s="564"/>
    </row>
    <row r="929" spans="1:4" ht="26.25" customHeight="1">
      <c r="A929" s="559"/>
      <c r="B929" s="559"/>
      <c r="C929" s="502"/>
      <c r="D929" s="564"/>
    </row>
    <row r="930" spans="1:4" ht="26.25" customHeight="1">
      <c r="A930" s="559"/>
      <c r="B930" s="559"/>
      <c r="C930" s="502"/>
      <c r="D930" s="564"/>
    </row>
    <row r="931" spans="1:4" ht="26.25" customHeight="1">
      <c r="A931" s="559"/>
      <c r="B931" s="559"/>
      <c r="C931" s="502"/>
      <c r="D931" s="564"/>
    </row>
    <row r="932" spans="1:4" ht="26.25" customHeight="1">
      <c r="A932" s="559"/>
      <c r="B932" s="559"/>
      <c r="C932" s="502"/>
      <c r="D932" s="564"/>
    </row>
    <row r="933" spans="1:4" ht="26.25" customHeight="1">
      <c r="A933" s="559"/>
      <c r="B933" s="559"/>
      <c r="C933" s="502"/>
      <c r="D933" s="564"/>
    </row>
    <row r="934" spans="1:4" ht="26.25" customHeight="1">
      <c r="A934" s="559"/>
      <c r="B934" s="559"/>
      <c r="C934" s="502"/>
      <c r="D934" s="564"/>
    </row>
    <row r="935" spans="1:4" ht="26.25" customHeight="1">
      <c r="A935" s="559"/>
      <c r="B935" s="559"/>
      <c r="C935" s="502"/>
      <c r="D935" s="564"/>
    </row>
    <row r="936" spans="1:4" ht="26.25" customHeight="1">
      <c r="A936" s="559"/>
      <c r="B936" s="559"/>
      <c r="C936" s="502"/>
      <c r="D936" s="564"/>
    </row>
    <row r="937" spans="1:4" ht="26.25" customHeight="1">
      <c r="A937" s="559"/>
      <c r="B937" s="559"/>
      <c r="C937" s="502"/>
      <c r="D937" s="564"/>
    </row>
    <row r="938" spans="1:4" ht="26.25" customHeight="1">
      <c r="A938" s="559"/>
      <c r="B938" s="559"/>
      <c r="C938" s="502"/>
      <c r="D938" s="564"/>
    </row>
    <row r="939" spans="1:4" ht="26.25" customHeight="1">
      <c r="A939" s="559"/>
      <c r="B939" s="559"/>
      <c r="C939" s="502"/>
      <c r="D939" s="564"/>
    </row>
    <row r="940" spans="1:4" ht="26.25" customHeight="1">
      <c r="A940" s="559"/>
      <c r="B940" s="559"/>
      <c r="C940" s="502"/>
      <c r="D940" s="564"/>
    </row>
    <row r="941" spans="1:4" ht="26.25" customHeight="1">
      <c r="A941" s="559"/>
      <c r="B941" s="559"/>
      <c r="C941" s="502"/>
      <c r="D941" s="564"/>
    </row>
    <row r="942" spans="1:4" ht="26.25" customHeight="1">
      <c r="A942" s="559"/>
      <c r="B942" s="559"/>
      <c r="C942" s="502"/>
      <c r="D942" s="564"/>
    </row>
    <row r="943" spans="1:4" ht="26.25" customHeight="1">
      <c r="A943" s="559"/>
      <c r="B943" s="559"/>
      <c r="C943" s="502"/>
      <c r="D943" s="564"/>
    </row>
    <row r="944" spans="1:4" ht="26.25" customHeight="1">
      <c r="A944" s="559"/>
      <c r="B944" s="559"/>
      <c r="C944" s="502"/>
      <c r="D944" s="564"/>
    </row>
    <row r="945" spans="1:4" ht="26.25" customHeight="1">
      <c r="A945" s="559"/>
      <c r="B945" s="559"/>
      <c r="C945" s="502"/>
      <c r="D945" s="564"/>
    </row>
    <row r="946" spans="1:4" ht="26.25" customHeight="1">
      <c r="A946" s="559"/>
      <c r="B946" s="559"/>
      <c r="C946" s="502"/>
      <c r="D946" s="564"/>
    </row>
    <row r="947" spans="1:4" ht="26.25" customHeight="1">
      <c r="A947" s="559"/>
      <c r="B947" s="559"/>
      <c r="C947" s="502"/>
      <c r="D947" s="564"/>
    </row>
    <row r="948" spans="1:4" ht="26.25" customHeight="1">
      <c r="A948" s="559"/>
      <c r="B948" s="559"/>
      <c r="C948" s="502"/>
      <c r="D948" s="564"/>
    </row>
    <row r="949" spans="1:4" ht="26.25" customHeight="1">
      <c r="A949" s="559"/>
      <c r="B949" s="559"/>
      <c r="C949" s="502"/>
      <c r="D949" s="564"/>
    </row>
    <row r="950" spans="1:4" ht="26.25" customHeight="1">
      <c r="A950" s="559"/>
      <c r="B950" s="559"/>
      <c r="C950" s="502"/>
      <c r="D950" s="564"/>
    </row>
    <row r="951" spans="1:4" ht="26.25" customHeight="1">
      <c r="A951" s="559"/>
      <c r="B951" s="559"/>
      <c r="C951" s="502"/>
      <c r="D951" s="564"/>
    </row>
    <row r="952" spans="1:4" ht="26.25" customHeight="1">
      <c r="A952" s="559"/>
      <c r="B952" s="559"/>
      <c r="C952" s="502"/>
      <c r="D952" s="564"/>
    </row>
    <row r="953" spans="1:4" ht="26.25" customHeight="1">
      <c r="A953" s="559"/>
      <c r="B953" s="559"/>
      <c r="C953" s="502"/>
      <c r="D953" s="564"/>
    </row>
    <row r="954" spans="1:4" ht="26.25" customHeight="1">
      <c r="A954" s="559"/>
      <c r="B954" s="559"/>
      <c r="C954" s="502"/>
      <c r="D954" s="564"/>
    </row>
    <row r="955" spans="1:4" ht="26.25" customHeight="1">
      <c r="A955" s="559"/>
      <c r="B955" s="559"/>
      <c r="C955" s="502"/>
      <c r="D955" s="564"/>
    </row>
    <row r="956" spans="1:4" ht="26.25" customHeight="1">
      <c r="A956" s="559"/>
      <c r="B956" s="559"/>
      <c r="C956" s="502"/>
      <c r="D956" s="564"/>
    </row>
    <row r="957" spans="1:4" ht="26.25" customHeight="1">
      <c r="A957" s="559"/>
      <c r="B957" s="559"/>
      <c r="C957" s="502"/>
      <c r="D957" s="564"/>
    </row>
    <row r="958" spans="1:4" ht="26.25" customHeight="1">
      <c r="A958" s="559"/>
      <c r="B958" s="559"/>
      <c r="C958" s="502"/>
      <c r="D958" s="564"/>
    </row>
    <row r="959" spans="1:4" ht="26.25" customHeight="1">
      <c r="A959" s="559"/>
      <c r="B959" s="559"/>
      <c r="C959" s="502"/>
      <c r="D959" s="564"/>
    </row>
    <row r="960" spans="1:4" ht="26.25" customHeight="1">
      <c r="A960" s="559"/>
      <c r="B960" s="559"/>
      <c r="C960" s="502"/>
      <c r="D960" s="564"/>
    </row>
    <row r="961" spans="1:4" ht="26.25" customHeight="1">
      <c r="A961" s="559"/>
      <c r="B961" s="559"/>
      <c r="C961" s="502"/>
      <c r="D961" s="564"/>
    </row>
    <row r="962" spans="1:4" ht="26.25" customHeight="1">
      <c r="A962" s="559"/>
      <c r="B962" s="559"/>
      <c r="C962" s="502"/>
      <c r="D962" s="564"/>
    </row>
    <row r="963" spans="1:4" ht="26.25" customHeight="1">
      <c r="A963" s="559"/>
      <c r="B963" s="559"/>
      <c r="C963" s="502"/>
      <c r="D963" s="564"/>
    </row>
    <row r="964" spans="1:4" ht="26.25" customHeight="1">
      <c r="A964" s="559"/>
      <c r="B964" s="559"/>
      <c r="C964" s="502"/>
      <c r="D964" s="564"/>
    </row>
    <row r="965" spans="1:4" ht="26.25" customHeight="1">
      <c r="A965" s="559"/>
      <c r="B965" s="559"/>
      <c r="C965" s="502"/>
      <c r="D965" s="564"/>
    </row>
    <row r="966" spans="1:4" ht="26.25" customHeight="1">
      <c r="A966" s="559"/>
      <c r="B966" s="559"/>
      <c r="C966" s="502"/>
      <c r="D966" s="564"/>
    </row>
    <row r="967" spans="1:4" ht="26.25" customHeight="1">
      <c r="A967" s="559"/>
      <c r="B967" s="559"/>
      <c r="C967" s="502"/>
      <c r="D967" s="564"/>
    </row>
    <row r="968" spans="1:4" ht="26.25" customHeight="1">
      <c r="A968" s="559"/>
      <c r="B968" s="559"/>
      <c r="C968" s="502"/>
      <c r="D968" s="564"/>
    </row>
    <row r="969" spans="1:4" ht="26.25" customHeight="1">
      <c r="A969" s="559"/>
      <c r="B969" s="559"/>
      <c r="C969" s="502"/>
      <c r="D969" s="564"/>
    </row>
    <row r="970" spans="1:4" ht="26.25" customHeight="1">
      <c r="A970" s="559"/>
      <c r="B970" s="559"/>
      <c r="C970" s="502"/>
      <c r="D970" s="564"/>
    </row>
    <row r="971" spans="1:4" ht="26.25" customHeight="1">
      <c r="A971" s="559"/>
      <c r="B971" s="559"/>
      <c r="C971" s="502"/>
      <c r="D971" s="564"/>
    </row>
    <row r="972" spans="1:4" ht="26.25" customHeight="1">
      <c r="A972" s="559"/>
      <c r="B972" s="559"/>
      <c r="C972" s="502"/>
      <c r="D972" s="564"/>
    </row>
    <row r="973" spans="1:4" ht="26.25" customHeight="1">
      <c r="A973" s="559"/>
      <c r="B973" s="559"/>
      <c r="C973" s="502"/>
      <c r="D973" s="564"/>
    </row>
    <row r="974" spans="1:4" ht="26.25" customHeight="1">
      <c r="A974" s="559"/>
      <c r="B974" s="559"/>
      <c r="C974" s="502"/>
      <c r="D974" s="564"/>
    </row>
    <row r="975" spans="1:4" ht="26.25" customHeight="1">
      <c r="A975" s="559"/>
      <c r="B975" s="559"/>
      <c r="C975" s="502"/>
      <c r="D975" s="564"/>
    </row>
    <row r="976" spans="1:4" ht="26.25" customHeight="1">
      <c r="A976" s="559"/>
      <c r="B976" s="559"/>
      <c r="C976" s="502"/>
      <c r="D976" s="564"/>
    </row>
    <row r="977" spans="1:4" ht="26.25" customHeight="1">
      <c r="A977" s="559"/>
      <c r="B977" s="559"/>
      <c r="C977" s="502"/>
      <c r="D977" s="564"/>
    </row>
    <row r="978" spans="1:4" ht="26.25" customHeight="1">
      <c r="A978" s="559"/>
      <c r="B978" s="559"/>
      <c r="C978" s="502"/>
      <c r="D978" s="564"/>
    </row>
    <row r="979" spans="1:4" ht="26.25" customHeight="1">
      <c r="A979" s="559"/>
      <c r="B979" s="559"/>
      <c r="C979" s="502"/>
      <c r="D979" s="564"/>
    </row>
    <row r="980" spans="1:4" ht="26.25" customHeight="1">
      <c r="A980" s="559"/>
      <c r="B980" s="559"/>
      <c r="C980" s="502"/>
      <c r="D980" s="564"/>
    </row>
    <row r="981" spans="1:4" ht="26.25" customHeight="1">
      <c r="A981" s="559"/>
      <c r="B981" s="559"/>
      <c r="C981" s="502"/>
      <c r="D981" s="564"/>
    </row>
    <row r="982" spans="1:4" ht="26.25" customHeight="1">
      <c r="A982" s="559"/>
      <c r="B982" s="559"/>
      <c r="C982" s="502"/>
      <c r="D982" s="564"/>
    </row>
    <row r="983" spans="1:4" ht="26.25" customHeight="1">
      <c r="A983" s="559"/>
      <c r="B983" s="559"/>
      <c r="C983" s="502"/>
      <c r="D983" s="564"/>
    </row>
    <row r="984" spans="1:4" ht="26.25" customHeight="1">
      <c r="A984" s="559"/>
      <c r="B984" s="559"/>
      <c r="C984" s="502"/>
      <c r="D984" s="564"/>
    </row>
    <row r="985" spans="1:4" ht="26.25" customHeight="1">
      <c r="A985" s="559"/>
      <c r="B985" s="559"/>
      <c r="C985" s="502"/>
      <c r="D985" s="564"/>
    </row>
    <row r="986" spans="1:4" ht="26.25" customHeight="1">
      <c r="A986" s="559"/>
      <c r="B986" s="559"/>
      <c r="C986" s="502"/>
      <c r="D986" s="564"/>
    </row>
    <row r="987" spans="1:4" ht="26.25" customHeight="1">
      <c r="A987" s="559"/>
      <c r="B987" s="559"/>
      <c r="C987" s="502"/>
      <c r="D987" s="564"/>
    </row>
    <row r="988" spans="1:4" ht="26.25" customHeight="1">
      <c r="A988" s="559"/>
      <c r="B988" s="559"/>
      <c r="C988" s="502"/>
      <c r="D988" s="564"/>
    </row>
    <row r="989" spans="1:4" ht="26.25" customHeight="1">
      <c r="A989" s="559"/>
      <c r="B989" s="559"/>
      <c r="C989" s="502"/>
      <c r="D989" s="564"/>
    </row>
    <row r="990" spans="1:4" ht="26.25" customHeight="1">
      <c r="A990" s="559"/>
      <c r="B990" s="559"/>
      <c r="C990" s="502"/>
      <c r="D990" s="564"/>
    </row>
    <row r="991" spans="1:4" ht="26.25" customHeight="1">
      <c r="A991" s="559"/>
      <c r="B991" s="559"/>
      <c r="C991" s="502"/>
      <c r="D991" s="564"/>
    </row>
    <row r="992" spans="1:4" ht="26.25" customHeight="1">
      <c r="A992" s="559"/>
      <c r="B992" s="559"/>
      <c r="C992" s="502"/>
      <c r="D992" s="564"/>
    </row>
    <row r="993" spans="1:4" ht="26.25" customHeight="1">
      <c r="A993" s="559"/>
      <c r="B993" s="559"/>
      <c r="C993" s="502"/>
      <c r="D993" s="564"/>
    </row>
    <row r="994" spans="1:4" ht="26.25" customHeight="1">
      <c r="A994" s="559"/>
      <c r="B994" s="559"/>
      <c r="C994" s="502"/>
      <c r="D994" s="564"/>
    </row>
    <row r="995" spans="1:4" ht="26.25" customHeight="1">
      <c r="A995" s="559"/>
      <c r="B995" s="559"/>
      <c r="C995" s="502"/>
      <c r="D995" s="564"/>
    </row>
    <row r="996" spans="1:4" ht="26.25" customHeight="1">
      <c r="A996" s="559"/>
      <c r="B996" s="559"/>
      <c r="C996" s="502"/>
      <c r="D996" s="564"/>
    </row>
    <row r="997" spans="1:4" ht="26.25" customHeight="1">
      <c r="A997" s="559"/>
      <c r="B997" s="559"/>
      <c r="C997" s="502"/>
      <c r="D997" s="564"/>
    </row>
    <row r="998" spans="1:4" ht="26.25" customHeight="1">
      <c r="A998" s="559"/>
      <c r="B998" s="559"/>
      <c r="C998" s="502"/>
      <c r="D998" s="564"/>
    </row>
    <row r="999" spans="1:4" ht="26.25" customHeight="1">
      <c r="A999" s="559"/>
      <c r="B999" s="559"/>
      <c r="C999" s="502"/>
      <c r="D999" s="564"/>
    </row>
    <row r="1000" spans="1:4" ht="26.25" customHeight="1">
      <c r="A1000" s="559"/>
      <c r="B1000" s="559"/>
      <c r="C1000" s="502"/>
      <c r="D1000" s="564"/>
    </row>
    <row r="1001" spans="1:4" ht="26.25" customHeight="1">
      <c r="A1001" s="559"/>
      <c r="B1001" s="559"/>
      <c r="C1001" s="502"/>
      <c r="D1001" s="564"/>
    </row>
    <row r="1002" spans="1:4" ht="26.25" customHeight="1">
      <c r="A1002" s="559"/>
      <c r="B1002" s="559"/>
      <c r="C1002" s="502"/>
      <c r="D1002" s="564"/>
    </row>
    <row r="1003" spans="1:4" ht="26.25" customHeight="1">
      <c r="A1003" s="559"/>
      <c r="B1003" s="559"/>
      <c r="C1003" s="502"/>
      <c r="D1003" s="564"/>
    </row>
    <row r="1004" spans="1:4" ht="26.25" customHeight="1">
      <c r="A1004" s="559"/>
      <c r="B1004" s="559"/>
      <c r="C1004" s="502"/>
      <c r="D1004" s="564"/>
    </row>
    <row r="1005" spans="1:4" ht="26.25" customHeight="1">
      <c r="A1005" s="559"/>
      <c r="B1005" s="559"/>
      <c r="C1005" s="502"/>
      <c r="D1005" s="564"/>
    </row>
    <row r="1006" spans="1:4" ht="26.25" customHeight="1">
      <c r="A1006" s="559"/>
      <c r="B1006" s="559"/>
      <c r="C1006" s="502"/>
      <c r="D1006" s="564"/>
    </row>
    <row r="1007" spans="1:4" ht="26.25" customHeight="1">
      <c r="A1007" s="559"/>
      <c r="B1007" s="559"/>
      <c r="C1007" s="502"/>
      <c r="D1007" s="564"/>
    </row>
    <row r="1008" spans="1:4" ht="26.25" customHeight="1">
      <c r="A1008" s="559"/>
      <c r="B1008" s="559"/>
      <c r="C1008" s="502"/>
      <c r="D1008" s="564"/>
    </row>
    <row r="1009" spans="1:4" ht="26.25" customHeight="1">
      <c r="A1009" s="559"/>
      <c r="B1009" s="559"/>
      <c r="C1009" s="502"/>
      <c r="D1009" s="564"/>
    </row>
    <row r="1010" spans="1:4" ht="26.25" customHeight="1">
      <c r="A1010" s="559"/>
      <c r="B1010" s="559"/>
      <c r="C1010" s="502"/>
      <c r="D1010" s="564"/>
    </row>
    <row r="1011" spans="1:4" ht="26.25" customHeight="1">
      <c r="A1011" s="559"/>
      <c r="B1011" s="559"/>
      <c r="C1011" s="502"/>
      <c r="D1011" s="564"/>
    </row>
    <row r="1012" spans="1:4" ht="26.25" customHeight="1">
      <c r="A1012" s="559"/>
      <c r="B1012" s="559"/>
      <c r="C1012" s="502"/>
      <c r="D1012" s="564"/>
    </row>
    <row r="1013" spans="1:4" ht="26.25" customHeight="1">
      <c r="A1013" s="559"/>
      <c r="B1013" s="559"/>
      <c r="C1013" s="502"/>
      <c r="D1013" s="564"/>
    </row>
  </sheetData>
  <sheetProtection selectLockedCells="1" selectUnlockedCells="1"/>
  <mergeCells count="11">
    <mergeCell ref="C6:C13"/>
    <mergeCell ref="C14:C22"/>
    <mergeCell ref="C23:C25"/>
    <mergeCell ref="C47:C53"/>
    <mergeCell ref="C54:C58"/>
    <mergeCell ref="C59:C63"/>
    <mergeCell ref="C41:C43"/>
    <mergeCell ref="C44:C46"/>
    <mergeCell ref="C26:C29"/>
    <mergeCell ref="C31:C33"/>
    <mergeCell ref="C36:C40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15" sqref="L15:L16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21.7109375" style="8" customWidth="1"/>
    <col min="4" max="4" width="13.28125" style="56" customWidth="1"/>
    <col min="5" max="5" width="16.57421875" style="56" customWidth="1"/>
    <col min="6" max="6" width="15.7109375" style="8" customWidth="1"/>
    <col min="7" max="7" width="19.00390625" style="8" customWidth="1"/>
    <col min="8" max="8" width="15.140625" style="8" customWidth="1"/>
    <col min="9" max="72" width="9.140625" style="8" customWidth="1"/>
    <col min="73" max="16384" width="9.140625" style="8" customWidth="1"/>
  </cols>
  <sheetData>
    <row r="1" spans="4:5" s="22" customFormat="1" ht="12.75">
      <c r="D1" s="75"/>
      <c r="E1" s="75"/>
    </row>
    <row r="2" spans="4:5" s="22" customFormat="1" ht="12.75">
      <c r="D2" s="75"/>
      <c r="E2" s="75"/>
    </row>
    <row r="3" spans="4:5" s="15" customFormat="1" ht="12.75" customHeight="1">
      <c r="D3" s="21"/>
      <c r="E3" s="21"/>
    </row>
    <row r="4" spans="3:5" s="61" customFormat="1" ht="21" customHeight="1">
      <c r="C4" s="57"/>
      <c r="D4" s="62"/>
      <c r="E4" s="62"/>
    </row>
    <row r="5" spans="2:8" ht="39.75" customHeight="1">
      <c r="B5" s="825" t="s">
        <v>82</v>
      </c>
      <c r="C5" s="825"/>
      <c r="D5" s="825"/>
      <c r="E5" s="825"/>
      <c r="F5" s="825"/>
      <c r="G5" s="825"/>
      <c r="H5" s="825"/>
    </row>
    <row r="6" ht="12.75">
      <c r="C6" s="55"/>
    </row>
    <row r="7" ht="13.5" thickBot="1">
      <c r="H7" s="47" t="s">
        <v>301</v>
      </c>
    </row>
    <row r="8" spans="2:8" ht="54" customHeight="1" thickBot="1">
      <c r="B8" s="386" t="s">
        <v>20</v>
      </c>
      <c r="C8" s="423" t="s">
        <v>1</v>
      </c>
      <c r="D8" s="415" t="s">
        <v>253</v>
      </c>
      <c r="E8" s="415" t="s">
        <v>269</v>
      </c>
      <c r="F8" s="415" t="s">
        <v>270</v>
      </c>
      <c r="G8" s="415" t="s">
        <v>278</v>
      </c>
      <c r="H8" s="585" t="s">
        <v>274</v>
      </c>
    </row>
    <row r="9" spans="2:8" s="6" customFormat="1" ht="34.5" customHeight="1">
      <c r="B9" s="683">
        <v>1</v>
      </c>
      <c r="C9" s="714" t="s">
        <v>8</v>
      </c>
      <c r="D9" s="92">
        <v>2225159.58</v>
      </c>
      <c r="E9" s="92">
        <v>2875962.61</v>
      </c>
      <c r="F9" s="92">
        <v>3122248.92</v>
      </c>
      <c r="G9" s="92">
        <v>1954246.657000007</v>
      </c>
      <c r="H9" s="144">
        <v>10177617.767000007</v>
      </c>
    </row>
    <row r="10" spans="2:8" s="6" customFormat="1" ht="34.5" customHeight="1">
      <c r="B10" s="418">
        <v>2</v>
      </c>
      <c r="C10" s="357" t="s">
        <v>91</v>
      </c>
      <c r="D10" s="5">
        <v>0</v>
      </c>
      <c r="E10" s="5">
        <v>0</v>
      </c>
      <c r="F10" s="5">
        <v>104345.7</v>
      </c>
      <c r="G10" s="5">
        <v>208636.53349999996</v>
      </c>
      <c r="H10" s="145">
        <v>312982.2335</v>
      </c>
    </row>
    <row r="11" spans="2:8" s="3" customFormat="1" ht="35.25" customHeight="1" thickBot="1">
      <c r="B11" s="528"/>
      <c r="C11" s="2" t="s">
        <v>7</v>
      </c>
      <c r="D11" s="2">
        <f>SUM(D9:D10)</f>
        <v>2225159.58</v>
      </c>
      <c r="E11" s="2">
        <f>SUM(E9:E10)</f>
        <v>2875962.61</v>
      </c>
      <c r="F11" s="2">
        <f>SUM(F9:F10)</f>
        <v>3226594.62</v>
      </c>
      <c r="G11" s="2">
        <f>SUM(G9:G10)</f>
        <v>2162883.190500007</v>
      </c>
      <c r="H11" s="108">
        <f>SUM(H9:H10)</f>
        <v>10490600.000500007</v>
      </c>
    </row>
    <row r="12" spans="4:5" s="6" customFormat="1" ht="12.75">
      <c r="D12" s="3"/>
      <c r="E12" s="3"/>
    </row>
    <row r="13" spans="2:5" s="157" customFormat="1" ht="12.75">
      <c r="B13" s="24"/>
      <c r="C13" s="24"/>
      <c r="D13" s="166"/>
      <c r="E13" s="166"/>
    </row>
    <row r="14" spans="3:5" s="39" customFormat="1" ht="12.75">
      <c r="C14" s="70"/>
      <c r="D14" s="59"/>
      <c r="E14" s="59"/>
    </row>
    <row r="15" spans="3:5" s="39" customFormat="1" ht="12.75">
      <c r="C15" s="70"/>
      <c r="D15" s="59"/>
      <c r="E15" s="59"/>
    </row>
    <row r="16" spans="4:5" s="18" customFormat="1" ht="12.75">
      <c r="D16" s="35"/>
      <c r="E16" s="35"/>
    </row>
    <row r="17" spans="1:5" s="23" customFormat="1" ht="12.75">
      <c r="A17" s="14"/>
      <c r="B17" s="61"/>
      <c r="C17" s="54"/>
      <c r="D17" s="24"/>
      <c r="E17" s="24"/>
    </row>
    <row r="18" spans="1:5" s="15" customFormat="1" ht="12.75">
      <c r="A18" s="13"/>
      <c r="B18" s="61"/>
      <c r="C18" s="39"/>
      <c r="D18" s="21"/>
      <c r="E18" s="21"/>
    </row>
    <row r="19" spans="1:5" s="51" customFormat="1" ht="12.75">
      <c r="A19" s="23"/>
      <c r="B19" s="61"/>
      <c r="C19" s="61"/>
      <c r="D19" s="54"/>
      <c r="E19" s="54"/>
    </row>
    <row r="20" spans="2:5" s="61" customFormat="1" ht="12.75">
      <c r="B20" s="57"/>
      <c r="D20" s="62"/>
      <c r="E20" s="62"/>
    </row>
  </sheetData>
  <sheetProtection selectLockedCells="1" selectUnlockedCells="1"/>
  <mergeCells count="1">
    <mergeCell ref="B5:H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2:R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29" sqref="A1:P29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14.57421875" style="349" customWidth="1"/>
    <col min="4" max="4" width="37.140625" style="276" customWidth="1"/>
    <col min="5" max="5" width="14.28125" style="531" customWidth="1"/>
    <col min="6" max="7" width="11.7109375" style="531" customWidth="1"/>
    <col min="8" max="8" width="11.421875" style="531" customWidth="1"/>
    <col min="9" max="9" width="11.7109375" style="531" hidden="1" customWidth="1"/>
    <col min="10" max="10" width="12.421875" style="531" hidden="1" customWidth="1"/>
    <col min="11" max="11" width="12.00390625" style="531" hidden="1" customWidth="1"/>
    <col min="12" max="12" width="12.421875" style="276" hidden="1" customWidth="1"/>
    <col min="13" max="14" width="13.00390625" style="276" hidden="1" customWidth="1"/>
    <col min="15" max="16" width="13.00390625" style="276" customWidth="1"/>
    <col min="17" max="17" width="12.7109375" style="0" customWidth="1"/>
    <col min="18" max="18" width="10.140625" style="0" bestFit="1" customWidth="1"/>
  </cols>
  <sheetData>
    <row r="1" ht="4.5" customHeight="1"/>
    <row r="2" spans="2:5" ht="12.75">
      <c r="B2" t="s">
        <v>285</v>
      </c>
      <c r="E2" s="617" t="s">
        <v>294</v>
      </c>
    </row>
    <row r="3" ht="6" customHeight="1" thickBot="1"/>
    <row r="4" spans="2:16" s="530" customFormat="1" ht="42.75" customHeight="1" thickBot="1">
      <c r="B4" s="356" t="s">
        <v>20</v>
      </c>
      <c r="C4" s="597" t="s">
        <v>259</v>
      </c>
      <c r="D4" s="598" t="s">
        <v>13</v>
      </c>
      <c r="E4" s="123" t="s">
        <v>261</v>
      </c>
      <c r="F4" s="582" t="s">
        <v>254</v>
      </c>
      <c r="G4" s="582" t="s">
        <v>271</v>
      </c>
      <c r="H4" s="125" t="s">
        <v>270</v>
      </c>
      <c r="I4" s="125" t="s">
        <v>278</v>
      </c>
      <c r="J4" s="513" t="s">
        <v>274</v>
      </c>
      <c r="K4" s="644" t="s">
        <v>268</v>
      </c>
      <c r="L4" s="529" t="s">
        <v>295</v>
      </c>
      <c r="M4" s="615" t="s">
        <v>296</v>
      </c>
      <c r="N4" s="442" t="s">
        <v>299</v>
      </c>
      <c r="O4" s="337" t="s">
        <v>297</v>
      </c>
      <c r="P4" s="337" t="s">
        <v>298</v>
      </c>
    </row>
    <row r="5" spans="2:16" ht="25.5">
      <c r="B5" s="591">
        <v>1</v>
      </c>
      <c r="C5" s="826" t="s">
        <v>279</v>
      </c>
      <c r="D5" s="592" t="s">
        <v>251</v>
      </c>
      <c r="E5" s="593"/>
      <c r="F5" s="593">
        <v>0</v>
      </c>
      <c r="G5" s="593">
        <v>0</v>
      </c>
      <c r="H5" s="594">
        <v>0</v>
      </c>
      <c r="I5" s="593">
        <v>99530.33</v>
      </c>
      <c r="J5" s="633">
        <f>I5+H5+G5+F5</f>
        <v>99530.33</v>
      </c>
      <c r="K5" s="593">
        <v>0</v>
      </c>
      <c r="L5" s="593">
        <f>I5+K5</f>
        <v>99530.33</v>
      </c>
      <c r="M5" s="633">
        <f>L5+H5+G5+F5</f>
        <v>99530.33</v>
      </c>
      <c r="N5" s="348">
        <v>0</v>
      </c>
      <c r="O5" s="348">
        <f>L5+N5</f>
        <v>99530.33</v>
      </c>
      <c r="P5" s="348">
        <f>O5+H5+G5+F5</f>
        <v>99530.33</v>
      </c>
    </row>
    <row r="6" spans="2:16" ht="12.75">
      <c r="B6" s="390">
        <v>2</v>
      </c>
      <c r="C6" s="827"/>
      <c r="D6" s="673" t="s">
        <v>55</v>
      </c>
      <c r="E6" s="348"/>
      <c r="F6" s="348">
        <v>0</v>
      </c>
      <c r="G6" s="348">
        <v>0</v>
      </c>
      <c r="H6" s="468">
        <v>46410</v>
      </c>
      <c r="I6" s="348">
        <v>5209.3399999999965</v>
      </c>
      <c r="J6" s="634">
        <f>I6+H6+G6+F6</f>
        <v>51619.34</v>
      </c>
      <c r="K6" s="348">
        <v>-5000</v>
      </c>
      <c r="L6" s="348">
        <f>I6+K6</f>
        <v>209.3399999999965</v>
      </c>
      <c r="M6" s="634">
        <f>L6+H6+G6+F6</f>
        <v>46619.34</v>
      </c>
      <c r="N6" s="348">
        <v>0</v>
      </c>
      <c r="O6" s="348">
        <f aca="true" t="shared" si="0" ref="O6:O27">L6+N6</f>
        <v>209.3399999999965</v>
      </c>
      <c r="P6" s="348">
        <f aca="true" t="shared" si="1" ref="P6:P27">O6+H6+G6+F6</f>
        <v>46619.34</v>
      </c>
    </row>
    <row r="7" spans="2:16" ht="25.5">
      <c r="B7" s="390">
        <v>3</v>
      </c>
      <c r="C7" s="828"/>
      <c r="D7" s="672" t="s">
        <v>242</v>
      </c>
      <c r="E7" s="348"/>
      <c r="F7" s="348">
        <v>0</v>
      </c>
      <c r="G7" s="348">
        <v>0</v>
      </c>
      <c r="H7" s="348">
        <v>38675</v>
      </c>
      <c r="I7" s="348">
        <v>81919.6</v>
      </c>
      <c r="J7" s="634">
        <f>I7+H7+G7+F7</f>
        <v>120594.6</v>
      </c>
      <c r="K7" s="348">
        <v>5.73</v>
      </c>
      <c r="L7" s="348">
        <f>I7+K7</f>
        <v>81925.33</v>
      </c>
      <c r="M7" s="634">
        <f>L7+H7+G7+F7</f>
        <v>120600.33</v>
      </c>
      <c r="N7" s="348">
        <v>0</v>
      </c>
      <c r="O7" s="348">
        <f t="shared" si="0"/>
        <v>81925.33</v>
      </c>
      <c r="P7" s="348">
        <f t="shared" si="1"/>
        <v>120600.33</v>
      </c>
    </row>
    <row r="8" spans="2:18" s="349" customFormat="1" ht="13.5" thickBot="1">
      <c r="B8" s="391"/>
      <c r="C8" s="392"/>
      <c r="D8" s="674" t="s">
        <v>7</v>
      </c>
      <c r="E8" s="676">
        <v>266750</v>
      </c>
      <c r="F8" s="481">
        <v>0</v>
      </c>
      <c r="G8" s="481">
        <v>0</v>
      </c>
      <c r="H8" s="481">
        <v>85085</v>
      </c>
      <c r="I8" s="481">
        <v>186659.27000000002</v>
      </c>
      <c r="J8" s="343">
        <f aca="true" t="shared" si="2" ref="J8:P8">SUM(J5:J7)</f>
        <v>271744.27</v>
      </c>
      <c r="K8" s="343">
        <f t="shared" si="2"/>
        <v>-4994.27</v>
      </c>
      <c r="L8" s="481">
        <f t="shared" si="2"/>
        <v>181665</v>
      </c>
      <c r="M8" s="343">
        <f t="shared" si="2"/>
        <v>266750</v>
      </c>
      <c r="N8" s="343">
        <f t="shared" si="2"/>
        <v>0</v>
      </c>
      <c r="O8" s="343">
        <f t="shared" si="2"/>
        <v>181665</v>
      </c>
      <c r="P8" s="343">
        <f t="shared" si="2"/>
        <v>266750</v>
      </c>
      <c r="Q8" s="387">
        <f>E8-M8</f>
        <v>0</v>
      </c>
      <c r="R8" s="387"/>
    </row>
    <row r="9" spans="2:16" ht="29.25" customHeight="1">
      <c r="B9" s="591">
        <v>1</v>
      </c>
      <c r="C9" s="826" t="s">
        <v>280</v>
      </c>
      <c r="D9" s="643" t="s">
        <v>293</v>
      </c>
      <c r="E9" s="596"/>
      <c r="F9" s="593">
        <v>299969.25</v>
      </c>
      <c r="G9" s="593">
        <v>431760.08</v>
      </c>
      <c r="H9" s="594">
        <v>375621.13</v>
      </c>
      <c r="I9" s="593">
        <v>117486.53999999998</v>
      </c>
      <c r="J9" s="633">
        <f>I9+H9+G9+F9</f>
        <v>1224837</v>
      </c>
      <c r="K9" s="593">
        <v>0</v>
      </c>
      <c r="L9" s="642">
        <f>I9+K9</f>
        <v>117486.53999999998</v>
      </c>
      <c r="M9" s="671">
        <f>L9+H9+G9+F9</f>
        <v>1224837</v>
      </c>
      <c r="N9" s="348">
        <v>116130</v>
      </c>
      <c r="O9" s="348">
        <f t="shared" si="0"/>
        <v>233616.53999999998</v>
      </c>
      <c r="P9" s="348">
        <f t="shared" si="1"/>
        <v>1340967</v>
      </c>
    </row>
    <row r="10" spans="2:16" ht="15.75" customHeight="1">
      <c r="B10" s="390">
        <v>2</v>
      </c>
      <c r="C10" s="827"/>
      <c r="D10" s="641" t="s">
        <v>55</v>
      </c>
      <c r="E10" s="348"/>
      <c r="F10" s="348">
        <v>0</v>
      </c>
      <c r="G10" s="348">
        <v>46552.8</v>
      </c>
      <c r="H10" s="468">
        <v>14201.46</v>
      </c>
      <c r="I10" s="348">
        <v>544.739999999998</v>
      </c>
      <c r="J10" s="634">
        <f>I10+H10+G10+F10</f>
        <v>61299</v>
      </c>
      <c r="K10" s="348">
        <v>10000</v>
      </c>
      <c r="L10" s="348">
        <f>I10+K10</f>
        <v>10544.739999999998</v>
      </c>
      <c r="M10" s="634">
        <f>L10+H10+G10+F10</f>
        <v>71299</v>
      </c>
      <c r="N10" s="348">
        <v>90000</v>
      </c>
      <c r="O10" s="348">
        <f t="shared" si="0"/>
        <v>100544.73999999999</v>
      </c>
      <c r="P10" s="348">
        <f t="shared" si="1"/>
        <v>161299</v>
      </c>
    </row>
    <row r="11" spans="2:16" ht="25.5">
      <c r="B11" s="390">
        <v>3</v>
      </c>
      <c r="C11" s="828"/>
      <c r="D11" s="672" t="s">
        <v>242</v>
      </c>
      <c r="E11" s="348"/>
      <c r="F11" s="348">
        <v>0</v>
      </c>
      <c r="G11" s="348">
        <v>0</v>
      </c>
      <c r="H11" s="348">
        <v>11045.58</v>
      </c>
      <c r="I11" s="348">
        <v>6318.42</v>
      </c>
      <c r="J11" s="634">
        <f>I11+H11+G11+F11</f>
        <v>17364</v>
      </c>
      <c r="K11" s="348">
        <v>32850</v>
      </c>
      <c r="L11" s="590">
        <f>I11+K11</f>
        <v>39168.42</v>
      </c>
      <c r="M11" s="635">
        <f>L11+H11+G11+F11</f>
        <v>50214</v>
      </c>
      <c r="N11" s="348">
        <v>0</v>
      </c>
      <c r="O11" s="348">
        <f t="shared" si="0"/>
        <v>39168.42</v>
      </c>
      <c r="P11" s="348">
        <f t="shared" si="1"/>
        <v>50214</v>
      </c>
    </row>
    <row r="12" spans="2:17" s="349" customFormat="1" ht="13.5" thickBot="1">
      <c r="B12" s="391"/>
      <c r="C12" s="392"/>
      <c r="D12" s="674" t="s">
        <v>7</v>
      </c>
      <c r="E12" s="481">
        <v>1552480</v>
      </c>
      <c r="F12" s="481">
        <v>299969.25</v>
      </c>
      <c r="G12" s="481">
        <v>478312.88</v>
      </c>
      <c r="H12" s="481">
        <v>400868.17000000004</v>
      </c>
      <c r="I12" s="481">
        <v>124349.69999999997</v>
      </c>
      <c r="J12" s="343">
        <f aca="true" t="shared" si="3" ref="J12:P12">SUM(J9:J11)</f>
        <v>1303500</v>
      </c>
      <c r="K12" s="343">
        <f t="shared" si="3"/>
        <v>42850</v>
      </c>
      <c r="L12" s="343">
        <f t="shared" si="3"/>
        <v>167199.69999999995</v>
      </c>
      <c r="M12" s="343">
        <f t="shared" si="3"/>
        <v>1346350</v>
      </c>
      <c r="N12" s="343">
        <f t="shared" si="3"/>
        <v>206130</v>
      </c>
      <c r="O12" s="343">
        <f t="shared" si="3"/>
        <v>373329.69999999995</v>
      </c>
      <c r="P12" s="343">
        <f t="shared" si="3"/>
        <v>1552480</v>
      </c>
      <c r="Q12" s="387">
        <f>E12-M12</f>
        <v>206130</v>
      </c>
    </row>
    <row r="13" spans="2:16" ht="12.75">
      <c r="B13" s="591">
        <v>1</v>
      </c>
      <c r="C13" s="826" t="s">
        <v>281</v>
      </c>
      <c r="D13" s="675" t="s">
        <v>293</v>
      </c>
      <c r="E13" s="593"/>
      <c r="F13" s="593">
        <v>0</v>
      </c>
      <c r="G13" s="593">
        <v>133756</v>
      </c>
      <c r="H13" s="594">
        <v>0</v>
      </c>
      <c r="I13" s="593">
        <v>10883.48999999999</v>
      </c>
      <c r="J13" s="633">
        <f>I13+H13+G13+F13</f>
        <v>144639.49</v>
      </c>
      <c r="K13" s="593">
        <v>89450</v>
      </c>
      <c r="L13" s="348">
        <f>I13+K13</f>
        <v>100333.48999999999</v>
      </c>
      <c r="M13" s="634">
        <f>L13+H13+G13+F13</f>
        <v>234089.49</v>
      </c>
      <c r="N13" s="348">
        <v>0</v>
      </c>
      <c r="O13" s="348">
        <f t="shared" si="0"/>
        <v>100333.48999999999</v>
      </c>
      <c r="P13" s="348">
        <f t="shared" si="1"/>
        <v>234089.49</v>
      </c>
    </row>
    <row r="14" spans="2:16" ht="18.75" customHeight="1">
      <c r="B14" s="390">
        <v>2</v>
      </c>
      <c r="C14" s="827"/>
      <c r="D14" s="673" t="s">
        <v>55</v>
      </c>
      <c r="E14" s="348"/>
      <c r="F14" s="348">
        <v>133756</v>
      </c>
      <c r="G14" s="348">
        <v>0</v>
      </c>
      <c r="H14" s="348">
        <v>135828.98</v>
      </c>
      <c r="I14" s="348">
        <v>5980.859999999986</v>
      </c>
      <c r="J14" s="634">
        <f>I14+H14+G14+F14</f>
        <v>275565.83999999997</v>
      </c>
      <c r="K14" s="348">
        <v>-5900</v>
      </c>
      <c r="L14" s="348">
        <f>I14+K14</f>
        <v>80.85999999998603</v>
      </c>
      <c r="M14" s="634">
        <f>L14+H14+G14+F14</f>
        <v>269665.83999999997</v>
      </c>
      <c r="N14" s="348">
        <v>0</v>
      </c>
      <c r="O14" s="348">
        <f t="shared" si="0"/>
        <v>80.85999999998603</v>
      </c>
      <c r="P14" s="348">
        <f t="shared" si="1"/>
        <v>269665.83999999997</v>
      </c>
    </row>
    <row r="15" spans="2:16" ht="31.5" customHeight="1">
      <c r="B15" s="390">
        <v>3</v>
      </c>
      <c r="C15" s="828"/>
      <c r="D15" s="672" t="s">
        <v>242</v>
      </c>
      <c r="E15" s="348"/>
      <c r="F15" s="348">
        <v>0</v>
      </c>
      <c r="G15" s="348">
        <v>0</v>
      </c>
      <c r="H15" s="348">
        <v>167195</v>
      </c>
      <c r="I15" s="348">
        <v>84599.66999999998</v>
      </c>
      <c r="J15" s="634">
        <f>I15+H15+G15+F15</f>
        <v>251794.66999999998</v>
      </c>
      <c r="K15" s="348">
        <v>0</v>
      </c>
      <c r="L15" s="348">
        <f>I15+K15</f>
        <v>84599.66999999998</v>
      </c>
      <c r="M15" s="634">
        <f>L15+H15+G15+F15</f>
        <v>251794.66999999998</v>
      </c>
      <c r="N15" s="348">
        <v>0</v>
      </c>
      <c r="O15" s="348">
        <f t="shared" si="0"/>
        <v>84599.66999999998</v>
      </c>
      <c r="P15" s="348">
        <f t="shared" si="1"/>
        <v>251794.66999999998</v>
      </c>
    </row>
    <row r="16" spans="2:17" s="349" customFormat="1" ht="13.5" thickBot="1">
      <c r="B16" s="391"/>
      <c r="C16" s="392"/>
      <c r="D16" s="674" t="s">
        <v>7</v>
      </c>
      <c r="E16" s="481">
        <v>755550</v>
      </c>
      <c r="F16" s="481">
        <v>133756</v>
      </c>
      <c r="G16" s="481">
        <v>133756</v>
      </c>
      <c r="H16" s="481">
        <v>303023.98</v>
      </c>
      <c r="I16" s="481">
        <v>101464.01999999996</v>
      </c>
      <c r="J16" s="343">
        <f>SUM(J13:J15)</f>
        <v>672000</v>
      </c>
      <c r="K16" s="343">
        <f>SUM(K13:K15)</f>
        <v>83550</v>
      </c>
      <c r="L16" s="343">
        <f>SUM(L13:L15)</f>
        <v>185014.01999999996</v>
      </c>
      <c r="M16" s="343">
        <f>SUM(M13:M15)</f>
        <v>755550</v>
      </c>
      <c r="N16" s="348">
        <v>0</v>
      </c>
      <c r="O16" s="348">
        <f t="shared" si="0"/>
        <v>185014.01999999996</v>
      </c>
      <c r="P16" s="348">
        <f t="shared" si="1"/>
        <v>755550</v>
      </c>
      <c r="Q16" s="387">
        <f>E16-M16</f>
        <v>0</v>
      </c>
    </row>
    <row r="17" spans="2:16" ht="25.5" customHeight="1">
      <c r="B17" s="591">
        <v>1</v>
      </c>
      <c r="C17" s="829" t="s">
        <v>282</v>
      </c>
      <c r="D17" s="675" t="s">
        <v>293</v>
      </c>
      <c r="E17" s="593"/>
      <c r="F17" s="593">
        <v>0</v>
      </c>
      <c r="G17" s="593">
        <v>40314.82</v>
      </c>
      <c r="H17" s="594">
        <v>40314.82</v>
      </c>
      <c r="I17" s="593">
        <v>70.36000000000058</v>
      </c>
      <c r="J17" s="633">
        <f>I17+H17+G17+F17</f>
        <v>80700</v>
      </c>
      <c r="K17" s="593">
        <v>35412.19</v>
      </c>
      <c r="L17" s="348">
        <f>I17+K17</f>
        <v>35482.55</v>
      </c>
      <c r="M17" s="634">
        <f>L17+H17+G17+F17</f>
        <v>116112.19</v>
      </c>
      <c r="N17" s="348">
        <v>0</v>
      </c>
      <c r="O17" s="348">
        <f t="shared" si="0"/>
        <v>35482.55</v>
      </c>
      <c r="P17" s="348">
        <f t="shared" si="1"/>
        <v>116112.19</v>
      </c>
    </row>
    <row r="18" spans="2:16" ht="23.25" customHeight="1">
      <c r="B18" s="390">
        <v>2</v>
      </c>
      <c r="C18" s="830"/>
      <c r="D18" s="340" t="s">
        <v>55</v>
      </c>
      <c r="E18" s="468"/>
      <c r="F18" s="348">
        <v>0</v>
      </c>
      <c r="G18" s="348">
        <v>101148.81</v>
      </c>
      <c r="H18" s="348">
        <v>0</v>
      </c>
      <c r="I18" s="348">
        <v>249000</v>
      </c>
      <c r="J18" s="634">
        <f>I18+H18+G18+F18</f>
        <v>350148.81</v>
      </c>
      <c r="K18" s="348">
        <v>0</v>
      </c>
      <c r="L18" s="348">
        <f>I18+K18</f>
        <v>249000</v>
      </c>
      <c r="M18" s="634">
        <f>L18+H18+G18+F18</f>
        <v>350148.81</v>
      </c>
      <c r="N18" s="348">
        <v>0</v>
      </c>
      <c r="O18" s="348">
        <f t="shared" si="0"/>
        <v>249000</v>
      </c>
      <c r="P18" s="348">
        <f t="shared" si="1"/>
        <v>350148.81</v>
      </c>
    </row>
    <row r="19" spans="2:16" ht="25.5">
      <c r="B19" s="390">
        <v>3</v>
      </c>
      <c r="C19" s="831"/>
      <c r="D19" s="244" t="s">
        <v>242</v>
      </c>
      <c r="E19" s="468"/>
      <c r="F19" s="348">
        <v>0</v>
      </c>
      <c r="G19" s="348">
        <v>0</v>
      </c>
      <c r="H19" s="348">
        <v>26299</v>
      </c>
      <c r="I19" s="348">
        <v>25740</v>
      </c>
      <c r="J19" s="634">
        <f>I19+H19+G19+F19</f>
        <v>52039</v>
      </c>
      <c r="K19" s="348">
        <v>0</v>
      </c>
      <c r="L19" s="348">
        <f>I19+K19</f>
        <v>25740</v>
      </c>
      <c r="M19" s="634">
        <f>L19+H19+G19+F19</f>
        <v>52039</v>
      </c>
      <c r="N19" s="348">
        <v>0</v>
      </c>
      <c r="O19" s="348">
        <f t="shared" si="0"/>
        <v>25740</v>
      </c>
      <c r="P19" s="348">
        <f t="shared" si="1"/>
        <v>52039</v>
      </c>
    </row>
    <row r="20" spans="2:17" s="349" customFormat="1" ht="13.5" thickBot="1">
      <c r="B20" s="391"/>
      <c r="C20" s="392"/>
      <c r="D20" s="595" t="s">
        <v>7</v>
      </c>
      <c r="E20" s="510">
        <v>518300</v>
      </c>
      <c r="F20" s="481">
        <v>0</v>
      </c>
      <c r="G20" s="481">
        <v>141463.63</v>
      </c>
      <c r="H20" s="481">
        <v>66613.82</v>
      </c>
      <c r="I20" s="481">
        <v>274810.36</v>
      </c>
      <c r="J20" s="343">
        <f>SUM(J17:J19)</f>
        <v>482887.81</v>
      </c>
      <c r="K20" s="343">
        <f>SUM(K17:K19)</f>
        <v>35412.19</v>
      </c>
      <c r="L20" s="343">
        <f>SUM(L17:L19)</f>
        <v>310222.55</v>
      </c>
      <c r="M20" s="343">
        <f>SUM(M17:M19)</f>
        <v>518300</v>
      </c>
      <c r="N20" s="348">
        <v>0</v>
      </c>
      <c r="O20" s="348">
        <f t="shared" si="0"/>
        <v>310222.55</v>
      </c>
      <c r="P20" s="348">
        <f t="shared" si="1"/>
        <v>518300</v>
      </c>
      <c r="Q20" s="387">
        <f>E20-M20</f>
        <v>0</v>
      </c>
    </row>
    <row r="21" spans="2:16" ht="25.5">
      <c r="B21" s="637">
        <v>1</v>
      </c>
      <c r="C21" s="827" t="s">
        <v>283</v>
      </c>
      <c r="D21" s="677" t="s">
        <v>251</v>
      </c>
      <c r="E21" s="590"/>
      <c r="F21" s="590">
        <v>0</v>
      </c>
      <c r="G21" s="590">
        <v>1137640</v>
      </c>
      <c r="H21" s="590">
        <v>184866.5</v>
      </c>
      <c r="I21" s="590">
        <v>1616.6599999999162</v>
      </c>
      <c r="J21" s="635">
        <f>I21+H21+G21+F21</f>
        <v>1324123.16</v>
      </c>
      <c r="K21" s="590">
        <v>0</v>
      </c>
      <c r="L21" s="590">
        <f>I21+K21</f>
        <v>1616.6599999999162</v>
      </c>
      <c r="M21" s="635">
        <f>L21+H21+G21+F21</f>
        <v>1324123.16</v>
      </c>
      <c r="N21" s="348">
        <v>952760</v>
      </c>
      <c r="O21" s="348">
        <f t="shared" si="0"/>
        <v>954376.6599999999</v>
      </c>
      <c r="P21" s="348">
        <f t="shared" si="1"/>
        <v>2276883.16</v>
      </c>
    </row>
    <row r="22" spans="2:16" ht="19.5" customHeight="1">
      <c r="B22" s="390">
        <v>2</v>
      </c>
      <c r="C22" s="827"/>
      <c r="D22" s="673" t="s">
        <v>55</v>
      </c>
      <c r="E22" s="348"/>
      <c r="F22" s="348">
        <v>0</v>
      </c>
      <c r="G22" s="348">
        <v>0</v>
      </c>
      <c r="H22" s="348">
        <v>0</v>
      </c>
      <c r="I22" s="348">
        <v>337244</v>
      </c>
      <c r="J22" s="634">
        <f>I22+H22+G22+F22</f>
        <v>337244</v>
      </c>
      <c r="K22" s="348">
        <v>-337200</v>
      </c>
      <c r="L22" s="348">
        <f>I22+K22</f>
        <v>44</v>
      </c>
      <c r="M22" s="634">
        <f>L22+H22+G22+F22</f>
        <v>44</v>
      </c>
      <c r="N22" s="348">
        <v>0</v>
      </c>
      <c r="O22" s="348">
        <f t="shared" si="0"/>
        <v>44</v>
      </c>
      <c r="P22" s="348">
        <f t="shared" si="1"/>
        <v>44</v>
      </c>
    </row>
    <row r="23" spans="2:16" ht="25.5">
      <c r="B23" s="390">
        <v>3</v>
      </c>
      <c r="C23" s="828"/>
      <c r="D23" s="244" t="s">
        <v>242</v>
      </c>
      <c r="E23" s="348"/>
      <c r="F23" s="348">
        <v>0</v>
      </c>
      <c r="G23" s="348">
        <v>0</v>
      </c>
      <c r="H23" s="348">
        <v>924630</v>
      </c>
      <c r="I23" s="348">
        <v>15502.839999999967</v>
      </c>
      <c r="J23" s="634">
        <f>I23+H23+G23+F23</f>
        <v>940132.84</v>
      </c>
      <c r="K23" s="348">
        <v>0</v>
      </c>
      <c r="L23" s="348">
        <f>I23+K23</f>
        <v>15502.839999999967</v>
      </c>
      <c r="M23" s="634">
        <f>L23+H23+G23+F23</f>
        <v>940132.84</v>
      </c>
      <c r="N23" s="348">
        <v>0</v>
      </c>
      <c r="O23" s="348">
        <f t="shared" si="0"/>
        <v>15502.839999999967</v>
      </c>
      <c r="P23" s="348">
        <f t="shared" si="1"/>
        <v>940132.84</v>
      </c>
    </row>
    <row r="24" spans="2:17" s="349" customFormat="1" ht="13.5" thickBot="1">
      <c r="B24" s="391"/>
      <c r="C24" s="392"/>
      <c r="D24" s="595" t="s">
        <v>7</v>
      </c>
      <c r="E24" s="510">
        <v>3217060</v>
      </c>
      <c r="F24" s="481">
        <v>0</v>
      </c>
      <c r="G24" s="481">
        <v>1137640</v>
      </c>
      <c r="H24" s="481">
        <v>1109496.5</v>
      </c>
      <c r="I24" s="481">
        <v>354363.4999999999</v>
      </c>
      <c r="J24" s="343">
        <f aca="true" t="shared" si="4" ref="J24:P24">SUM(J21:J23)</f>
        <v>2601500</v>
      </c>
      <c r="K24" s="343">
        <f t="shared" si="4"/>
        <v>-337200</v>
      </c>
      <c r="L24" s="343">
        <f t="shared" si="4"/>
        <v>17163.499999999884</v>
      </c>
      <c r="M24" s="343">
        <f t="shared" si="4"/>
        <v>2264300</v>
      </c>
      <c r="N24" s="343">
        <f t="shared" si="4"/>
        <v>952760</v>
      </c>
      <c r="O24" s="343">
        <f t="shared" si="4"/>
        <v>969923.4999999999</v>
      </c>
      <c r="P24" s="343">
        <f t="shared" si="4"/>
        <v>3217060</v>
      </c>
      <c r="Q24" s="387">
        <f>E24-M24</f>
        <v>952760</v>
      </c>
    </row>
    <row r="25" spans="2:16" ht="35.25" customHeight="1">
      <c r="B25" s="591">
        <v>1</v>
      </c>
      <c r="C25" s="832" t="s">
        <v>284</v>
      </c>
      <c r="D25" s="643" t="s">
        <v>251</v>
      </c>
      <c r="E25" s="596"/>
      <c r="F25" s="593">
        <v>0</v>
      </c>
      <c r="G25" s="593">
        <v>0</v>
      </c>
      <c r="H25" s="593">
        <v>0</v>
      </c>
      <c r="I25" s="593">
        <v>296017</v>
      </c>
      <c r="J25" s="633">
        <f>I25+H25+G25+F25</f>
        <v>296017</v>
      </c>
      <c r="K25" s="593">
        <v>3298052.2100368915</v>
      </c>
      <c r="L25" s="590">
        <f>I25+K25</f>
        <v>3594069.2100368915</v>
      </c>
      <c r="M25" s="635">
        <f>L25+H25+G25+F25</f>
        <v>3594069.2100368915</v>
      </c>
      <c r="N25" s="348">
        <v>-1068890</v>
      </c>
      <c r="O25" s="348">
        <f t="shared" si="0"/>
        <v>2525179.2100368915</v>
      </c>
      <c r="P25" s="348">
        <f t="shared" si="1"/>
        <v>2525179.2100368915</v>
      </c>
    </row>
    <row r="26" spans="2:16" ht="18" customHeight="1">
      <c r="B26" s="390">
        <v>2</v>
      </c>
      <c r="C26" s="833"/>
      <c r="D26" s="641" t="s">
        <v>55</v>
      </c>
      <c r="E26" s="348"/>
      <c r="F26" s="348">
        <v>810945.14</v>
      </c>
      <c r="G26" s="348">
        <v>3364651.22</v>
      </c>
      <c r="H26" s="348">
        <v>291820.13</v>
      </c>
      <c r="I26" s="348">
        <v>866106.2999631086</v>
      </c>
      <c r="J26" s="634">
        <f>I26+H26+G26+F26</f>
        <v>5333522.7899631085</v>
      </c>
      <c r="K26" s="348">
        <v>250000</v>
      </c>
      <c r="L26" s="590">
        <f>I26+K26</f>
        <v>1116106.2999631087</v>
      </c>
      <c r="M26" s="635">
        <f>L26+H26+G26+F26</f>
        <v>5583522.7899631085</v>
      </c>
      <c r="N26" s="348">
        <v>-90000</v>
      </c>
      <c r="O26" s="348">
        <f t="shared" si="0"/>
        <v>1026106.2999631087</v>
      </c>
      <c r="P26" s="348">
        <f t="shared" si="1"/>
        <v>5493522.7899631085</v>
      </c>
    </row>
    <row r="27" spans="2:16" ht="25.5">
      <c r="B27" s="390">
        <v>3</v>
      </c>
      <c r="C27" s="834"/>
      <c r="D27" s="672" t="s">
        <v>242</v>
      </c>
      <c r="E27" s="348"/>
      <c r="F27" s="348">
        <v>0</v>
      </c>
      <c r="G27" s="348">
        <v>0</v>
      </c>
      <c r="H27" s="348">
        <v>302498</v>
      </c>
      <c r="I27" s="348">
        <v>0</v>
      </c>
      <c r="J27" s="634">
        <f>I27+H27+G27+F27</f>
        <v>302498</v>
      </c>
      <c r="K27" s="348">
        <v>850000</v>
      </c>
      <c r="L27" s="590">
        <f>I27+K27</f>
        <v>850000</v>
      </c>
      <c r="M27" s="635">
        <f>L27+H27+G27+F27</f>
        <v>1152498</v>
      </c>
      <c r="N27" s="348">
        <v>0</v>
      </c>
      <c r="O27" s="348">
        <f t="shared" si="0"/>
        <v>850000</v>
      </c>
      <c r="P27" s="348">
        <f t="shared" si="1"/>
        <v>1152498</v>
      </c>
    </row>
    <row r="28" spans="2:17" s="349" customFormat="1" ht="13.5" thickBot="1">
      <c r="B28" s="391"/>
      <c r="C28" s="392"/>
      <c r="D28" s="595" t="s">
        <v>7</v>
      </c>
      <c r="E28" s="510">
        <v>9171200</v>
      </c>
      <c r="F28" s="481">
        <f aca="true" t="shared" si="5" ref="F28:P28">SUM(F25:F27)</f>
        <v>810945.14</v>
      </c>
      <c r="G28" s="481">
        <f t="shared" si="5"/>
        <v>3364651.22</v>
      </c>
      <c r="H28" s="481">
        <f t="shared" si="5"/>
        <v>594318.13</v>
      </c>
      <c r="I28" s="481">
        <f t="shared" si="5"/>
        <v>1162123.2999631087</v>
      </c>
      <c r="J28" s="636">
        <f t="shared" si="5"/>
        <v>5932037.7899631085</v>
      </c>
      <c r="K28" s="636">
        <f t="shared" si="5"/>
        <v>4398052.2100368915</v>
      </c>
      <c r="L28" s="579">
        <f t="shared" si="5"/>
        <v>5560175.51</v>
      </c>
      <c r="M28" s="579">
        <f t="shared" si="5"/>
        <v>10330090</v>
      </c>
      <c r="N28" s="579">
        <f t="shared" si="5"/>
        <v>-1158890</v>
      </c>
      <c r="O28" s="579">
        <f t="shared" si="5"/>
        <v>4401285.51</v>
      </c>
      <c r="P28" s="579">
        <f t="shared" si="5"/>
        <v>9171200</v>
      </c>
      <c r="Q28" s="387"/>
    </row>
    <row r="29" spans="2:16" s="349" customFormat="1" ht="13.5" thickBot="1">
      <c r="B29" s="599"/>
      <c r="C29" s="600"/>
      <c r="D29" s="601" t="s">
        <v>14</v>
      </c>
      <c r="E29" s="485">
        <f aca="true" t="shared" si="6" ref="E29:P29">E8+E12+E16+E20+E24+E28</f>
        <v>15481340</v>
      </c>
      <c r="F29" s="485">
        <f t="shared" si="6"/>
        <v>1244670.3900000001</v>
      </c>
      <c r="G29" s="485">
        <f t="shared" si="6"/>
        <v>5255823.73</v>
      </c>
      <c r="H29" s="485">
        <f t="shared" si="6"/>
        <v>2559405.6</v>
      </c>
      <c r="I29" s="485">
        <f t="shared" si="6"/>
        <v>2203770.1499631084</v>
      </c>
      <c r="J29" s="620">
        <f t="shared" si="6"/>
        <v>11263669.86996311</v>
      </c>
      <c r="K29" s="620">
        <f t="shared" si="6"/>
        <v>4217670.130036891</v>
      </c>
      <c r="L29" s="620">
        <f t="shared" si="6"/>
        <v>6421440.279999999</v>
      </c>
      <c r="M29" s="620">
        <f t="shared" si="6"/>
        <v>15481340</v>
      </c>
      <c r="N29" s="620">
        <f t="shared" si="6"/>
        <v>0</v>
      </c>
      <c r="O29" s="620">
        <f t="shared" si="6"/>
        <v>6421440.279999999</v>
      </c>
      <c r="P29" s="620">
        <f t="shared" si="6"/>
        <v>15481340</v>
      </c>
    </row>
  </sheetData>
  <sheetProtection/>
  <mergeCells count="6"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75" header="0.3" footer="0.3"/>
  <pageSetup horizontalDpi="600" verticalDpi="6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2.140625" style="349" customWidth="1"/>
    <col min="4" max="4" width="37.140625" style="838" customWidth="1"/>
    <col min="5" max="5" width="17.8515625" style="531" customWidth="1"/>
    <col min="6" max="6" width="15.57421875" style="531" customWidth="1"/>
    <col min="7" max="7" width="17.00390625" style="531" customWidth="1"/>
    <col min="8" max="8" width="17.28125" style="276" customWidth="1"/>
    <col min="9" max="9" width="16.140625" style="276" customWidth="1"/>
    <col min="10" max="10" width="10.140625" style="0" bestFit="1" customWidth="1"/>
  </cols>
  <sheetData>
    <row r="1" ht="4.5" customHeight="1"/>
    <row r="2" ht="12.75">
      <c r="B2" t="s">
        <v>285</v>
      </c>
    </row>
    <row r="3" ht="24" customHeight="1" thickBot="1">
      <c r="I3" s="47" t="s">
        <v>301</v>
      </c>
    </row>
    <row r="4" spans="2:9" s="530" customFormat="1" ht="42.75" customHeight="1" thickBot="1">
      <c r="B4" s="386" t="s">
        <v>20</v>
      </c>
      <c r="C4" s="423" t="s">
        <v>259</v>
      </c>
      <c r="D4" s="128" t="s">
        <v>13</v>
      </c>
      <c r="E4" s="842" t="s">
        <v>254</v>
      </c>
      <c r="F4" s="842" t="s">
        <v>271</v>
      </c>
      <c r="G4" s="415" t="s">
        <v>270</v>
      </c>
      <c r="H4" s="415" t="s">
        <v>278</v>
      </c>
      <c r="I4" s="585" t="s">
        <v>274</v>
      </c>
    </row>
    <row r="5" spans="2:9" ht="25.5">
      <c r="B5" s="591">
        <v>1</v>
      </c>
      <c r="C5" s="826" t="s">
        <v>279</v>
      </c>
      <c r="D5" s="592" t="s">
        <v>251</v>
      </c>
      <c r="E5" s="593">
        <v>0</v>
      </c>
      <c r="F5" s="593">
        <v>0</v>
      </c>
      <c r="G5" s="594">
        <v>0</v>
      </c>
      <c r="H5" s="593">
        <v>99530.33</v>
      </c>
      <c r="I5" s="843">
        <v>99530.33</v>
      </c>
    </row>
    <row r="6" spans="2:9" ht="12.75">
      <c r="B6" s="390">
        <v>2</v>
      </c>
      <c r="C6" s="827"/>
      <c r="D6" s="340" t="s">
        <v>55</v>
      </c>
      <c r="E6" s="348">
        <v>0</v>
      </c>
      <c r="F6" s="348">
        <v>0</v>
      </c>
      <c r="G6" s="468">
        <v>46410</v>
      </c>
      <c r="H6" s="348">
        <v>209.3399999999965</v>
      </c>
      <c r="I6" s="844">
        <v>46619.34</v>
      </c>
    </row>
    <row r="7" spans="2:9" ht="25.5">
      <c r="B7" s="390">
        <v>3</v>
      </c>
      <c r="C7" s="828"/>
      <c r="D7" s="244" t="s">
        <v>242</v>
      </c>
      <c r="E7" s="348">
        <v>0</v>
      </c>
      <c r="F7" s="348">
        <v>0</v>
      </c>
      <c r="G7" s="348">
        <v>38675</v>
      </c>
      <c r="H7" s="348">
        <v>81925.33</v>
      </c>
      <c r="I7" s="844">
        <v>120600.33</v>
      </c>
    </row>
    <row r="8" spans="2:10" s="349" customFormat="1" ht="13.5" thickBot="1">
      <c r="B8" s="391"/>
      <c r="C8" s="392"/>
      <c r="D8" s="595" t="s">
        <v>7</v>
      </c>
      <c r="E8" s="481">
        <v>0</v>
      </c>
      <c r="F8" s="481">
        <v>0</v>
      </c>
      <c r="G8" s="481">
        <v>85085</v>
      </c>
      <c r="H8" s="343">
        <v>181665</v>
      </c>
      <c r="I8" s="845">
        <v>266750</v>
      </c>
      <c r="J8" s="387"/>
    </row>
    <row r="9" spans="2:9" ht="29.25" customHeight="1">
      <c r="B9" s="591">
        <v>1</v>
      </c>
      <c r="C9" s="826" t="s">
        <v>280</v>
      </c>
      <c r="D9" s="592" t="s">
        <v>293</v>
      </c>
      <c r="E9" s="593">
        <v>299969.25</v>
      </c>
      <c r="F9" s="593">
        <v>431760.08</v>
      </c>
      <c r="G9" s="594">
        <v>375621.13</v>
      </c>
      <c r="H9" s="348">
        <v>233616.53999999998</v>
      </c>
      <c r="I9" s="844">
        <v>1340967</v>
      </c>
    </row>
    <row r="10" spans="2:9" ht="15.75" customHeight="1">
      <c r="B10" s="390">
        <v>2</v>
      </c>
      <c r="C10" s="827"/>
      <c r="D10" s="340" t="s">
        <v>55</v>
      </c>
      <c r="E10" s="348">
        <v>0</v>
      </c>
      <c r="F10" s="348">
        <v>46552.8</v>
      </c>
      <c r="G10" s="468">
        <v>14201.46</v>
      </c>
      <c r="H10" s="348">
        <v>100544.73999999999</v>
      </c>
      <c r="I10" s="844">
        <v>161299</v>
      </c>
    </row>
    <row r="11" spans="2:9" ht="25.5">
      <c r="B11" s="390">
        <v>3</v>
      </c>
      <c r="C11" s="828"/>
      <c r="D11" s="244" t="s">
        <v>242</v>
      </c>
      <c r="E11" s="348">
        <v>0</v>
      </c>
      <c r="F11" s="348">
        <v>0</v>
      </c>
      <c r="G11" s="348">
        <v>11045.58</v>
      </c>
      <c r="H11" s="348">
        <v>39168.42</v>
      </c>
      <c r="I11" s="844">
        <v>50214</v>
      </c>
    </row>
    <row r="12" spans="2:9" s="349" customFormat="1" ht="13.5" thickBot="1">
      <c r="B12" s="391"/>
      <c r="C12" s="392"/>
      <c r="D12" s="595" t="s">
        <v>7</v>
      </c>
      <c r="E12" s="481">
        <v>299969.25</v>
      </c>
      <c r="F12" s="481">
        <v>478312.88</v>
      </c>
      <c r="G12" s="481">
        <v>400868.17000000004</v>
      </c>
      <c r="H12" s="343">
        <v>373329.69999999995</v>
      </c>
      <c r="I12" s="845">
        <v>1552480</v>
      </c>
    </row>
    <row r="13" spans="2:9" ht="12.75">
      <c r="B13" s="591">
        <v>1</v>
      </c>
      <c r="C13" s="826" t="s">
        <v>281</v>
      </c>
      <c r="D13" s="592" t="s">
        <v>293</v>
      </c>
      <c r="E13" s="593">
        <v>0</v>
      </c>
      <c r="F13" s="593">
        <v>133756</v>
      </c>
      <c r="G13" s="594">
        <v>0</v>
      </c>
      <c r="H13" s="593">
        <v>100333.48999999999</v>
      </c>
      <c r="I13" s="843">
        <v>234089.49</v>
      </c>
    </row>
    <row r="14" spans="2:9" ht="18.75" customHeight="1">
      <c r="B14" s="390">
        <v>2</v>
      </c>
      <c r="C14" s="827"/>
      <c r="D14" s="340" t="s">
        <v>55</v>
      </c>
      <c r="E14" s="348">
        <v>133756</v>
      </c>
      <c r="F14" s="348">
        <v>0</v>
      </c>
      <c r="G14" s="348">
        <v>135828.98</v>
      </c>
      <c r="H14" s="348">
        <v>80.85999999998603</v>
      </c>
      <c r="I14" s="844">
        <v>269665.83999999997</v>
      </c>
    </row>
    <row r="15" spans="2:9" ht="31.5" customHeight="1">
      <c r="B15" s="390">
        <v>3</v>
      </c>
      <c r="C15" s="828"/>
      <c r="D15" s="244" t="s">
        <v>242</v>
      </c>
      <c r="E15" s="348">
        <v>0</v>
      </c>
      <c r="F15" s="348">
        <v>0</v>
      </c>
      <c r="G15" s="348">
        <v>167195</v>
      </c>
      <c r="H15" s="348">
        <v>84599.66999999998</v>
      </c>
      <c r="I15" s="844">
        <v>251794.66999999998</v>
      </c>
    </row>
    <row r="16" spans="2:9" s="349" customFormat="1" ht="13.5" thickBot="1">
      <c r="B16" s="391"/>
      <c r="C16" s="392"/>
      <c r="D16" s="595" t="s">
        <v>7</v>
      </c>
      <c r="E16" s="481">
        <v>133756</v>
      </c>
      <c r="F16" s="481">
        <v>133756</v>
      </c>
      <c r="G16" s="481">
        <v>303023.98</v>
      </c>
      <c r="H16" s="481">
        <v>185014.01999999996</v>
      </c>
      <c r="I16" s="845">
        <v>755550</v>
      </c>
    </row>
    <row r="17" spans="2:9" ht="25.5" customHeight="1">
      <c r="B17" s="637">
        <v>1</v>
      </c>
      <c r="C17" s="830" t="s">
        <v>282</v>
      </c>
      <c r="D17" s="839" t="s">
        <v>293</v>
      </c>
      <c r="E17" s="590">
        <v>0</v>
      </c>
      <c r="F17" s="590">
        <v>40314.82</v>
      </c>
      <c r="G17" s="841">
        <v>40314.82</v>
      </c>
      <c r="H17" s="590">
        <v>35482.55</v>
      </c>
      <c r="I17" s="848">
        <v>116112.19</v>
      </c>
    </row>
    <row r="18" spans="2:9" ht="23.25" customHeight="1">
      <c r="B18" s="390">
        <v>2</v>
      </c>
      <c r="C18" s="830"/>
      <c r="D18" s="340" t="s">
        <v>55</v>
      </c>
      <c r="E18" s="348">
        <v>0</v>
      </c>
      <c r="F18" s="348">
        <v>101148.81</v>
      </c>
      <c r="G18" s="348">
        <v>0</v>
      </c>
      <c r="H18" s="348">
        <v>249000</v>
      </c>
      <c r="I18" s="844">
        <v>350148.81</v>
      </c>
    </row>
    <row r="19" spans="2:9" ht="25.5">
      <c r="B19" s="390">
        <v>3</v>
      </c>
      <c r="C19" s="831"/>
      <c r="D19" s="244" t="s">
        <v>242</v>
      </c>
      <c r="E19" s="348">
        <v>0</v>
      </c>
      <c r="F19" s="348">
        <v>0</v>
      </c>
      <c r="G19" s="348">
        <v>26299</v>
      </c>
      <c r="H19" s="348">
        <v>25740</v>
      </c>
      <c r="I19" s="844">
        <v>52039</v>
      </c>
    </row>
    <row r="20" spans="2:9" s="349" customFormat="1" ht="13.5" thickBot="1">
      <c r="B20" s="391"/>
      <c r="C20" s="392"/>
      <c r="D20" s="595" t="s">
        <v>7</v>
      </c>
      <c r="E20" s="481">
        <v>0</v>
      </c>
      <c r="F20" s="481">
        <v>141463.63</v>
      </c>
      <c r="G20" s="481">
        <v>66613.82</v>
      </c>
      <c r="H20" s="849">
        <v>310222.55</v>
      </c>
      <c r="I20" s="850">
        <v>518300</v>
      </c>
    </row>
    <row r="21" spans="2:9" ht="25.5">
      <c r="B21" s="637">
        <v>1</v>
      </c>
      <c r="C21" s="827" t="s">
        <v>283</v>
      </c>
      <c r="D21" s="839" t="s">
        <v>251</v>
      </c>
      <c r="E21" s="590">
        <v>0</v>
      </c>
      <c r="F21" s="590">
        <v>1137640</v>
      </c>
      <c r="G21" s="590">
        <v>184866.5</v>
      </c>
      <c r="H21" s="348">
        <v>954376.6599999999</v>
      </c>
      <c r="I21" s="844">
        <v>2276883.16</v>
      </c>
    </row>
    <row r="22" spans="2:9" ht="19.5" customHeight="1">
      <c r="B22" s="390">
        <v>2</v>
      </c>
      <c r="C22" s="827"/>
      <c r="D22" s="340" t="s">
        <v>55</v>
      </c>
      <c r="E22" s="348">
        <v>0</v>
      </c>
      <c r="F22" s="348">
        <v>0</v>
      </c>
      <c r="G22" s="348">
        <v>0</v>
      </c>
      <c r="H22" s="348">
        <v>44</v>
      </c>
      <c r="I22" s="844">
        <v>44</v>
      </c>
    </row>
    <row r="23" spans="2:9" ht="25.5">
      <c r="B23" s="390">
        <v>3</v>
      </c>
      <c r="C23" s="828"/>
      <c r="D23" s="244" t="s">
        <v>242</v>
      </c>
      <c r="E23" s="348">
        <v>0</v>
      </c>
      <c r="F23" s="348">
        <v>0</v>
      </c>
      <c r="G23" s="348">
        <v>924630</v>
      </c>
      <c r="H23" s="348">
        <v>15502.839999999967</v>
      </c>
      <c r="I23" s="844">
        <v>940132.84</v>
      </c>
    </row>
    <row r="24" spans="2:9" s="349" customFormat="1" ht="13.5" thickBot="1">
      <c r="B24" s="391"/>
      <c r="C24" s="392"/>
      <c r="D24" s="595" t="s">
        <v>7</v>
      </c>
      <c r="E24" s="481">
        <v>0</v>
      </c>
      <c r="F24" s="481">
        <v>1137640</v>
      </c>
      <c r="G24" s="481">
        <v>1109496.5</v>
      </c>
      <c r="H24" s="343">
        <v>969923.4999999999</v>
      </c>
      <c r="I24" s="845">
        <v>3217060</v>
      </c>
    </row>
    <row r="25" spans="2:9" ht="35.25" customHeight="1">
      <c r="B25" s="591">
        <v>1</v>
      </c>
      <c r="C25" s="832" t="s">
        <v>284</v>
      </c>
      <c r="D25" s="592" t="s">
        <v>251</v>
      </c>
      <c r="E25" s="593">
        <v>0</v>
      </c>
      <c r="F25" s="593">
        <v>0</v>
      </c>
      <c r="G25" s="593">
        <v>0</v>
      </c>
      <c r="H25" s="348">
        <v>2525179.2100368915</v>
      </c>
      <c r="I25" s="844">
        <v>2525179.2100368915</v>
      </c>
    </row>
    <row r="26" spans="2:9" ht="18" customHeight="1">
      <c r="B26" s="390">
        <v>2</v>
      </c>
      <c r="C26" s="833"/>
      <c r="D26" s="340" t="s">
        <v>55</v>
      </c>
      <c r="E26" s="348">
        <v>810945.14</v>
      </c>
      <c r="F26" s="348">
        <v>3364651.22</v>
      </c>
      <c r="G26" s="348">
        <v>291820.13</v>
      </c>
      <c r="H26" s="348">
        <v>1026106.2999631087</v>
      </c>
      <c r="I26" s="844">
        <v>5493522.7899631085</v>
      </c>
    </row>
    <row r="27" spans="2:9" ht="25.5">
      <c r="B27" s="390">
        <v>3</v>
      </c>
      <c r="C27" s="834"/>
      <c r="D27" s="244" t="s">
        <v>242</v>
      </c>
      <c r="E27" s="348">
        <v>0</v>
      </c>
      <c r="F27" s="348">
        <v>0</v>
      </c>
      <c r="G27" s="348">
        <v>302498</v>
      </c>
      <c r="H27" s="348">
        <v>850000</v>
      </c>
      <c r="I27" s="844">
        <v>1152498</v>
      </c>
    </row>
    <row r="28" spans="2:9" s="349" customFormat="1" ht="13.5" thickBot="1">
      <c r="B28" s="391"/>
      <c r="C28" s="392"/>
      <c r="D28" s="595" t="s">
        <v>7</v>
      </c>
      <c r="E28" s="481">
        <f>SUM(E25:E27)</f>
        <v>810945.14</v>
      </c>
      <c r="F28" s="481">
        <f>SUM(F25:F27)</f>
        <v>3364651.22</v>
      </c>
      <c r="G28" s="481">
        <f>SUM(G25:G27)</f>
        <v>594318.13</v>
      </c>
      <c r="H28" s="579">
        <v>4401285.51</v>
      </c>
      <c r="I28" s="846">
        <v>9171200</v>
      </c>
    </row>
    <row r="29" spans="2:9" s="349" customFormat="1" ht="13.5" thickBot="1">
      <c r="B29" s="599"/>
      <c r="C29" s="600"/>
      <c r="D29" s="840" t="s">
        <v>14</v>
      </c>
      <c r="E29" s="485">
        <f>E8+E12+E16+E20+E24+E28</f>
        <v>1244670.3900000001</v>
      </c>
      <c r="F29" s="485">
        <f>F8+F12+F16+F20+F24+F28</f>
        <v>5255823.73</v>
      </c>
      <c r="G29" s="485">
        <f>G8+G12+G16+G20+G24+G28</f>
        <v>2559405.6</v>
      </c>
      <c r="H29" s="620">
        <v>6421440.279999999</v>
      </c>
      <c r="I29" s="847">
        <v>15481340</v>
      </c>
    </row>
  </sheetData>
  <sheetProtection/>
  <mergeCells count="6"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75" header="0.3" footer="0.3"/>
  <pageSetup horizontalDpi="600" verticalDpi="600" orientation="landscape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9" sqref="J9"/>
    </sheetView>
  </sheetViews>
  <sheetFormatPr defaultColWidth="9.140625" defaultRowHeight="22.5" customHeight="1"/>
  <cols>
    <col min="1" max="1" width="2.28125" style="88" customWidth="1"/>
    <col min="2" max="2" width="4.57421875" style="88" bestFit="1" customWidth="1"/>
    <col min="3" max="3" width="32.7109375" style="88" customWidth="1"/>
    <col min="4" max="4" width="15.57421875" style="89" customWidth="1"/>
    <col min="5" max="5" width="14.7109375" style="89" customWidth="1"/>
    <col min="6" max="6" width="15.57421875" style="89" customWidth="1"/>
    <col min="7" max="7" width="15.57421875" style="88" customWidth="1"/>
    <col min="8" max="8" width="14.140625" style="88" customWidth="1"/>
    <col min="9" max="16384" width="9.140625" style="88" customWidth="1"/>
  </cols>
  <sheetData>
    <row r="1" spans="4:6" s="22" customFormat="1" ht="12.75">
      <c r="D1" s="75"/>
      <c r="E1" s="75"/>
      <c r="F1" s="75"/>
    </row>
    <row r="2" spans="4:6" s="22" customFormat="1" ht="12.75">
      <c r="D2" s="75"/>
      <c r="E2" s="75"/>
      <c r="F2" s="75"/>
    </row>
    <row r="3" spans="4:6" s="22" customFormat="1" ht="12.75">
      <c r="D3" s="75"/>
      <c r="E3" s="75"/>
      <c r="F3" s="75"/>
    </row>
    <row r="4" spans="1:6" s="15" customFormat="1" ht="12.75">
      <c r="A4" s="21"/>
      <c r="B4" s="21"/>
      <c r="C4" s="21"/>
      <c r="D4" s="21"/>
      <c r="E4" s="21"/>
      <c r="F4" s="21"/>
    </row>
    <row r="5" spans="1:6" s="15" customFormat="1" ht="12.75">
      <c r="A5" s="21"/>
      <c r="B5" s="21"/>
      <c r="C5" s="21"/>
      <c r="D5" s="21"/>
      <c r="E5" s="21"/>
      <c r="F5" s="21"/>
    </row>
    <row r="6" spans="1:6" s="82" customFormat="1" ht="12.75">
      <c r="A6" s="83"/>
      <c r="B6" s="83"/>
      <c r="C6" s="114" t="s">
        <v>199</v>
      </c>
      <c r="D6" s="83"/>
      <c r="E6" s="83"/>
      <c r="F6" s="83"/>
    </row>
    <row r="7" spans="1:6" s="82" customFormat="1" ht="12.75">
      <c r="A7" s="83"/>
      <c r="B7" s="248"/>
      <c r="C7" s="83"/>
      <c r="D7" s="83"/>
      <c r="E7" s="83"/>
      <c r="F7" s="83"/>
    </row>
    <row r="8" spans="1:6" s="82" customFormat="1" ht="12.75">
      <c r="A8" s="83"/>
      <c r="B8" s="248"/>
      <c r="C8" s="83"/>
      <c r="D8" s="83"/>
      <c r="E8" s="83"/>
      <c r="F8" s="83"/>
    </row>
    <row r="9" spans="1:8" s="82" customFormat="1" ht="22.5" customHeight="1">
      <c r="A9" s="83"/>
      <c r="B9" s="83"/>
      <c r="C9" s="83"/>
      <c r="D9" s="83"/>
      <c r="E9" s="83"/>
      <c r="F9" s="83"/>
      <c r="H9" s="47" t="s">
        <v>301</v>
      </c>
    </row>
    <row r="10" spans="1:8" s="85" customFormat="1" ht="48" customHeight="1">
      <c r="A10" s="84"/>
      <c r="B10" s="292" t="s">
        <v>21</v>
      </c>
      <c r="C10" s="292" t="s">
        <v>13</v>
      </c>
      <c r="D10" s="312" t="s">
        <v>253</v>
      </c>
      <c r="E10" s="283" t="s">
        <v>269</v>
      </c>
      <c r="F10" s="337" t="s">
        <v>270</v>
      </c>
      <c r="G10" s="337" t="s">
        <v>278</v>
      </c>
      <c r="H10" s="337" t="s">
        <v>274</v>
      </c>
    </row>
    <row r="11" spans="1:8" s="74" customFormat="1" ht="22.5" customHeight="1">
      <c r="A11" s="245"/>
      <c r="B11" s="378">
        <v>1</v>
      </c>
      <c r="C11" s="16" t="s">
        <v>55</v>
      </c>
      <c r="D11" s="86">
        <v>1280.65</v>
      </c>
      <c r="E11" s="86">
        <v>8164.75</v>
      </c>
      <c r="F11" s="86">
        <v>6388.099999999999</v>
      </c>
      <c r="G11" s="86">
        <v>12314.150000000001</v>
      </c>
      <c r="H11" s="86">
        <v>28147.65</v>
      </c>
    </row>
    <row r="12" spans="1:8" s="74" customFormat="1" ht="22.5" customHeight="1">
      <c r="A12" s="245"/>
      <c r="B12" s="378">
        <v>2</v>
      </c>
      <c r="C12" s="86" t="s">
        <v>72</v>
      </c>
      <c r="D12" s="86">
        <v>0</v>
      </c>
      <c r="E12" s="86">
        <v>8163.71</v>
      </c>
      <c r="F12" s="86">
        <v>15820.09</v>
      </c>
      <c r="G12" s="86">
        <v>6394.200000000003</v>
      </c>
      <c r="H12" s="86">
        <v>30378</v>
      </c>
    </row>
    <row r="13" spans="1:8" s="74" customFormat="1" ht="40.5" customHeight="1">
      <c r="A13" s="245"/>
      <c r="B13" s="378">
        <v>3</v>
      </c>
      <c r="C13" s="5" t="s">
        <v>65</v>
      </c>
      <c r="D13" s="86">
        <v>2389.86</v>
      </c>
      <c r="E13" s="86">
        <v>1072.23</v>
      </c>
      <c r="F13" s="86">
        <v>2124.69</v>
      </c>
      <c r="G13" s="86">
        <v>7584.65</v>
      </c>
      <c r="H13" s="86">
        <v>13171.43</v>
      </c>
    </row>
    <row r="14" spans="1:8" s="74" customFormat="1" ht="42" customHeight="1">
      <c r="A14" s="245"/>
      <c r="B14" s="378">
        <v>4</v>
      </c>
      <c r="C14" s="453" t="s">
        <v>71</v>
      </c>
      <c r="D14" s="86">
        <v>16621.78</v>
      </c>
      <c r="E14" s="86">
        <v>25790.66</v>
      </c>
      <c r="F14" s="86">
        <v>34246.340000000004</v>
      </c>
      <c r="G14" s="86">
        <v>136685.02</v>
      </c>
      <c r="H14" s="86">
        <v>213343.8</v>
      </c>
    </row>
    <row r="15" spans="1:8" s="74" customFormat="1" ht="28.5" customHeight="1">
      <c r="A15" s="245"/>
      <c r="B15" s="378">
        <v>5</v>
      </c>
      <c r="C15" s="16" t="s">
        <v>53</v>
      </c>
      <c r="D15" s="86">
        <v>5307.48</v>
      </c>
      <c r="E15" s="86">
        <v>12818.6</v>
      </c>
      <c r="F15" s="86">
        <v>18952.879999999997</v>
      </c>
      <c r="G15" s="86">
        <v>51528.049999999996</v>
      </c>
      <c r="H15" s="86">
        <v>88607.01</v>
      </c>
    </row>
    <row r="16" spans="1:8" s="74" customFormat="1" ht="22.5" customHeight="1">
      <c r="A16" s="245"/>
      <c r="B16" s="378">
        <v>6</v>
      </c>
      <c r="C16" s="97" t="s">
        <v>70</v>
      </c>
      <c r="D16" s="86">
        <v>0</v>
      </c>
      <c r="E16" s="86">
        <v>0</v>
      </c>
      <c r="F16" s="86">
        <v>0</v>
      </c>
      <c r="G16" s="86">
        <v>483.53</v>
      </c>
      <c r="H16" s="86">
        <v>483.53</v>
      </c>
    </row>
    <row r="17" spans="1:8" s="85" customFormat="1" ht="22.5" customHeight="1">
      <c r="A17" s="84"/>
      <c r="B17" s="312"/>
      <c r="C17" s="312" t="s">
        <v>7</v>
      </c>
      <c r="D17" s="312">
        <f>SUM(D11:D16)</f>
        <v>25599.77</v>
      </c>
      <c r="E17" s="312">
        <f>SUM(E11:E16)</f>
        <v>56009.95</v>
      </c>
      <c r="F17" s="312">
        <f>SUM(F11:F16)</f>
        <v>77532.1</v>
      </c>
      <c r="G17" s="312">
        <f>SUM(G11:G16)</f>
        <v>214989.59999999998</v>
      </c>
      <c r="H17" s="312">
        <f>SUM(H11:H16)</f>
        <v>374131.42000000004</v>
      </c>
    </row>
    <row r="18" spans="2:6" s="85" customFormat="1" ht="12.75">
      <c r="B18" s="87"/>
      <c r="C18" s="87"/>
      <c r="D18" s="84"/>
      <c r="E18" s="84"/>
      <c r="F18" s="84"/>
    </row>
    <row r="19" spans="2:6" s="30" customFormat="1" ht="12.75">
      <c r="B19" s="143"/>
      <c r="C19" s="143"/>
      <c r="D19" s="31"/>
      <c r="E19" s="31"/>
      <c r="F19" s="31"/>
    </row>
    <row r="20" spans="2:6" s="157" customFormat="1" ht="12.75">
      <c r="B20" s="24"/>
      <c r="C20" s="24"/>
      <c r="D20" s="166"/>
      <c r="E20" s="166"/>
      <c r="F20" s="166"/>
    </row>
    <row r="21" spans="1:6" s="15" customFormat="1" ht="12.75">
      <c r="A21" s="13"/>
      <c r="B21" s="61"/>
      <c r="C21" s="39"/>
      <c r="D21" s="21"/>
      <c r="E21" s="21"/>
      <c r="F21" s="21"/>
    </row>
    <row r="22" spans="1:6" s="23" customFormat="1" ht="12.75">
      <c r="A22" s="20"/>
      <c r="B22" s="53"/>
      <c r="C22" s="24"/>
      <c r="D22" s="24"/>
      <c r="E22" s="24"/>
      <c r="F22" s="24"/>
    </row>
    <row r="23" spans="1:6" s="23" customFormat="1" ht="12.75">
      <c r="A23" s="14"/>
      <c r="B23" s="53"/>
      <c r="C23" s="21"/>
      <c r="D23" s="24"/>
      <c r="E23" s="24"/>
      <c r="F23" s="24"/>
    </row>
    <row r="24" spans="1:6" s="23" customFormat="1" ht="12.75">
      <c r="A24" s="14"/>
      <c r="B24" s="61"/>
      <c r="C24" s="54"/>
      <c r="D24" s="24"/>
      <c r="E24" s="24"/>
      <c r="F24" s="24"/>
    </row>
    <row r="25" spans="1:6" s="15" customFormat="1" ht="12.75">
      <c r="A25" s="13"/>
      <c r="B25" s="61"/>
      <c r="C25" s="39"/>
      <c r="D25" s="21"/>
      <c r="E25" s="21"/>
      <c r="F25" s="21"/>
    </row>
    <row r="26" spans="1:6" s="51" customFormat="1" ht="12.75">
      <c r="A26" s="23"/>
      <c r="B26" s="61"/>
      <c r="C26" s="61"/>
      <c r="D26" s="54"/>
      <c r="E26" s="54"/>
      <c r="F26" s="54"/>
    </row>
    <row r="27" spans="2:6" s="15" customFormat="1" ht="12.75">
      <c r="B27" s="119"/>
      <c r="C27" s="12"/>
      <c r="D27" s="21"/>
      <c r="E27" s="21"/>
      <c r="F27" s="21"/>
    </row>
  </sheetData>
  <sheetProtection/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16.8515625" style="36" customWidth="1"/>
    <col min="4" max="4" width="34.7109375" style="36" customWidth="1"/>
    <col min="5" max="5" width="17.28125" style="37" customWidth="1"/>
    <col min="6" max="6" width="16.140625" style="37" customWidth="1"/>
    <col min="7" max="7" width="17.57421875" style="37" customWidth="1"/>
    <col min="8" max="8" width="17.8515625" style="36" customWidth="1"/>
    <col min="9" max="9" width="23.00390625" style="36" customWidth="1"/>
    <col min="10" max="16384" width="9.140625" style="36" customWidth="1"/>
  </cols>
  <sheetData>
    <row r="1" spans="4:7" s="43" customFormat="1" ht="12.75">
      <c r="D1" s="39"/>
      <c r="E1" s="284"/>
      <c r="F1" s="284"/>
      <c r="G1" s="284"/>
    </row>
    <row r="2" spans="4:7" s="43" customFormat="1" ht="12.75">
      <c r="D2" s="39"/>
      <c r="E2" s="284"/>
      <c r="F2" s="284"/>
      <c r="G2" s="284"/>
    </row>
    <row r="3" spans="4:7" s="43" customFormat="1" ht="12.75">
      <c r="D3" s="39"/>
      <c r="E3" s="284"/>
      <c r="F3" s="284"/>
      <c r="G3" s="284"/>
    </row>
    <row r="4" spans="4:7" s="43" customFormat="1" ht="12.75">
      <c r="D4" s="39"/>
      <c r="E4" s="284"/>
      <c r="F4" s="284"/>
      <c r="G4" s="284"/>
    </row>
    <row r="5" spans="4:7" s="43" customFormat="1" ht="12.75">
      <c r="D5" s="39"/>
      <c r="E5" s="284"/>
      <c r="F5" s="284"/>
      <c r="G5" s="284"/>
    </row>
    <row r="6" spans="2:7" s="43" customFormat="1" ht="12.75">
      <c r="B6" s="101"/>
      <c r="C6" s="101" t="s">
        <v>104</v>
      </c>
      <c r="D6" s="39"/>
      <c r="E6" s="284"/>
      <c r="F6" s="284"/>
      <c r="G6" s="284"/>
    </row>
    <row r="7" spans="2:7" s="43" customFormat="1" ht="12.75">
      <c r="B7" s="44"/>
      <c r="D7" s="42"/>
      <c r="E7" s="284"/>
      <c r="F7" s="284"/>
      <c r="G7" s="284"/>
    </row>
    <row r="8" spans="2:9" s="47" customFormat="1" ht="13.5" thickBot="1">
      <c r="B8" s="45"/>
      <c r="C8" s="46"/>
      <c r="D8" s="49"/>
      <c r="E8" s="79"/>
      <c r="F8" s="79"/>
      <c r="G8" s="79"/>
      <c r="I8" s="47" t="s">
        <v>301</v>
      </c>
    </row>
    <row r="9" spans="2:9" s="47" customFormat="1" ht="51.75" customHeight="1" thickBot="1">
      <c r="B9" s="414" t="s">
        <v>21</v>
      </c>
      <c r="C9" s="421" t="s">
        <v>259</v>
      </c>
      <c r="D9" s="469" t="s">
        <v>258</v>
      </c>
      <c r="E9" s="529" t="s">
        <v>253</v>
      </c>
      <c r="F9" s="529" t="s">
        <v>269</v>
      </c>
      <c r="G9" s="529" t="s">
        <v>270</v>
      </c>
      <c r="H9" s="529" t="s">
        <v>278</v>
      </c>
      <c r="I9" s="645" t="s">
        <v>274</v>
      </c>
    </row>
    <row r="10" spans="2:9" s="43" customFormat="1" ht="32.25" customHeight="1">
      <c r="B10" s="715">
        <v>1</v>
      </c>
      <c r="C10" s="717" t="s">
        <v>15</v>
      </c>
      <c r="D10" s="419" t="s">
        <v>17</v>
      </c>
      <c r="E10" s="420">
        <v>0</v>
      </c>
      <c r="F10" s="282">
        <v>0</v>
      </c>
      <c r="G10" s="282">
        <v>0</v>
      </c>
      <c r="H10" s="282">
        <v>0</v>
      </c>
      <c r="I10" s="647">
        <v>0</v>
      </c>
    </row>
    <row r="11" spans="2:9" s="43" customFormat="1" ht="25.5">
      <c r="B11" s="716"/>
      <c r="C11" s="718"/>
      <c r="D11" s="16" t="s">
        <v>53</v>
      </c>
      <c r="E11" s="282">
        <v>32368</v>
      </c>
      <c r="F11" s="282">
        <v>193920.09</v>
      </c>
      <c r="G11" s="282">
        <v>53074</v>
      </c>
      <c r="H11" s="282">
        <v>314477.91000000003</v>
      </c>
      <c r="I11" s="647">
        <v>593840</v>
      </c>
    </row>
    <row r="12" spans="2:9" s="47" customFormat="1" ht="12.75">
      <c r="B12" s="716"/>
      <c r="C12" s="718"/>
      <c r="D12" s="281" t="s">
        <v>7</v>
      </c>
      <c r="E12" s="283">
        <f>SUM(E10:E11)</f>
        <v>32368</v>
      </c>
      <c r="F12" s="398">
        <f>F10+F11</f>
        <v>193920.09</v>
      </c>
      <c r="G12" s="283">
        <v>53074</v>
      </c>
      <c r="H12" s="398">
        <v>314477.91000000003</v>
      </c>
      <c r="I12" s="648">
        <v>593840</v>
      </c>
    </row>
    <row r="13" spans="2:9" s="47" customFormat="1" ht="25.5">
      <c r="B13" s="716">
        <v>2</v>
      </c>
      <c r="C13" s="718" t="s">
        <v>16</v>
      </c>
      <c r="D13" s="40" t="s">
        <v>17</v>
      </c>
      <c r="E13" s="282">
        <v>0</v>
      </c>
      <c r="F13" s="282">
        <v>0</v>
      </c>
      <c r="G13" s="282">
        <v>0</v>
      </c>
      <c r="H13" s="282">
        <v>129250</v>
      </c>
      <c r="I13" s="647">
        <v>129250</v>
      </c>
    </row>
    <row r="14" spans="2:9" s="47" customFormat="1" ht="25.5">
      <c r="B14" s="716"/>
      <c r="C14" s="718"/>
      <c r="D14" s="16" t="s">
        <v>53</v>
      </c>
      <c r="E14" s="282">
        <v>0</v>
      </c>
      <c r="F14" s="282">
        <v>434694</v>
      </c>
      <c r="G14" s="282">
        <v>88944</v>
      </c>
      <c r="H14" s="282">
        <v>463512</v>
      </c>
      <c r="I14" s="647">
        <v>987150</v>
      </c>
    </row>
    <row r="15" spans="2:9" s="47" customFormat="1" ht="12.75">
      <c r="B15" s="716"/>
      <c r="C15" s="718"/>
      <c r="D15" s="281" t="s">
        <v>7</v>
      </c>
      <c r="E15" s="283">
        <f>SUM(E13:E14)</f>
        <v>0</v>
      </c>
      <c r="F15" s="398">
        <f>SUM(F13:F14)</f>
        <v>434694</v>
      </c>
      <c r="G15" s="283">
        <v>88944</v>
      </c>
      <c r="H15" s="398">
        <v>592762</v>
      </c>
      <c r="I15" s="648">
        <v>1116400</v>
      </c>
    </row>
    <row r="16" spans="2:9" s="79" customFormat="1" ht="25.5">
      <c r="B16" s="720">
        <v>3</v>
      </c>
      <c r="C16" s="719" t="s">
        <v>228</v>
      </c>
      <c r="D16" s="38" t="s">
        <v>17</v>
      </c>
      <c r="E16" s="282">
        <v>0</v>
      </c>
      <c r="F16" s="283">
        <v>0</v>
      </c>
      <c r="G16" s="282">
        <v>0</v>
      </c>
      <c r="H16" s="282">
        <v>44311.04</v>
      </c>
      <c r="I16" s="647">
        <v>44311.04</v>
      </c>
    </row>
    <row r="17" spans="2:9" s="79" customFormat="1" ht="25.5">
      <c r="B17" s="720"/>
      <c r="C17" s="719"/>
      <c r="D17" s="16" t="s">
        <v>53</v>
      </c>
      <c r="E17" s="282">
        <v>0</v>
      </c>
      <c r="F17" s="282">
        <v>593812</v>
      </c>
      <c r="G17" s="282">
        <v>0</v>
      </c>
      <c r="H17" s="282">
        <v>277156.96</v>
      </c>
      <c r="I17" s="647">
        <v>870968.96</v>
      </c>
    </row>
    <row r="18" spans="2:9" s="79" customFormat="1" ht="12.75">
      <c r="B18" s="720"/>
      <c r="C18" s="719"/>
      <c r="D18" s="281" t="s">
        <v>7</v>
      </c>
      <c r="E18" s="283">
        <f>SUM(E16:E17)</f>
        <v>0</v>
      </c>
      <c r="F18" s="398">
        <f>SUM(F16:F17)</f>
        <v>593812</v>
      </c>
      <c r="G18" s="283">
        <f>SUM(G16:G17)</f>
        <v>0</v>
      </c>
      <c r="H18" s="398">
        <v>321468</v>
      </c>
      <c r="I18" s="648">
        <v>915280</v>
      </c>
    </row>
    <row r="19" spans="2:9" s="47" customFormat="1" ht="24.75" customHeight="1" thickBot="1">
      <c r="B19" s="416"/>
      <c r="C19" s="413"/>
      <c r="D19" s="413" t="s">
        <v>7</v>
      </c>
      <c r="E19" s="402">
        <f>E12+E15+E18</f>
        <v>32368</v>
      </c>
      <c r="F19" s="426">
        <f>F12+F15+F18</f>
        <v>1222426.0899999999</v>
      </c>
      <c r="G19" s="426">
        <f>G12+G15+G18</f>
        <v>142018</v>
      </c>
      <c r="H19" s="426">
        <v>1228707.9100000001</v>
      </c>
      <c r="I19" s="649">
        <v>2625520</v>
      </c>
    </row>
    <row r="20" spans="2:7" s="47" customFormat="1" ht="12.75">
      <c r="B20" s="48"/>
      <c r="C20" s="49"/>
      <c r="D20" s="49"/>
      <c r="E20" s="79"/>
      <c r="F20" s="79"/>
      <c r="G20" s="79"/>
    </row>
    <row r="21" spans="1:7" s="47" customFormat="1" ht="12.75">
      <c r="A21" s="48"/>
      <c r="B21" s="49"/>
      <c r="C21" s="52"/>
      <c r="D21" s="52" t="s">
        <v>115</v>
      </c>
      <c r="E21" s="79"/>
      <c r="F21" s="79"/>
      <c r="G21" s="79"/>
    </row>
    <row r="22" spans="1:7" s="23" customFormat="1" ht="12.75">
      <c r="A22" s="53"/>
      <c r="B22" s="21"/>
      <c r="E22" s="24"/>
      <c r="F22" s="24"/>
      <c r="G22" s="24"/>
    </row>
    <row r="23" spans="1:7" s="23" customFormat="1" ht="12.75">
      <c r="A23" s="61"/>
      <c r="B23" s="54"/>
      <c r="E23" s="24"/>
      <c r="F23" s="24"/>
      <c r="G23" s="24"/>
    </row>
    <row r="24" spans="1:7" s="15" customFormat="1" ht="12.75">
      <c r="A24" s="61"/>
      <c r="B24" s="39"/>
      <c r="C24" s="59"/>
      <c r="E24" s="21"/>
      <c r="F24" s="21"/>
      <c r="G24" s="21"/>
    </row>
    <row r="25" spans="1:7" s="51" customFormat="1" ht="12.75">
      <c r="A25" s="61"/>
      <c r="B25" s="61"/>
      <c r="C25" s="61"/>
      <c r="E25" s="54"/>
      <c r="F25" s="54"/>
      <c r="G25" s="54"/>
    </row>
    <row r="26" spans="2:7" s="15" customFormat="1" ht="12.75">
      <c r="B26" s="119"/>
      <c r="C26" s="12"/>
      <c r="D26" s="21"/>
      <c r="E26" s="21"/>
      <c r="F26" s="21"/>
      <c r="G26" s="21"/>
    </row>
    <row r="27" spans="2:7" s="51" customFormat="1" ht="12.75">
      <c r="B27" s="69"/>
      <c r="D27" s="54"/>
      <c r="E27" s="54"/>
      <c r="F27" s="54"/>
      <c r="G27" s="54"/>
    </row>
  </sheetData>
  <sheetProtection/>
  <mergeCells count="6"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.8515625" style="39" customWidth="1"/>
    <col min="2" max="2" width="4.140625" style="70" customWidth="1"/>
    <col min="3" max="3" width="22.421875" style="39" customWidth="1"/>
    <col min="4" max="4" width="13.421875" style="39" customWidth="1"/>
    <col min="5" max="5" width="14.00390625" style="59" customWidth="1"/>
    <col min="6" max="6" width="14.421875" style="59" customWidth="1"/>
    <col min="7" max="7" width="16.57421875" style="39" customWidth="1"/>
    <col min="8" max="8" width="18.421875" style="39" customWidth="1"/>
    <col min="9" max="16384" width="9.140625" style="39" customWidth="1"/>
  </cols>
  <sheetData>
    <row r="1" spans="5:6" s="15" customFormat="1" ht="12.75" customHeight="1">
      <c r="E1" s="21"/>
      <c r="F1" s="21"/>
    </row>
    <row r="3" ht="12.75">
      <c r="B3" s="39"/>
    </row>
    <row r="4" ht="20.25" customHeight="1">
      <c r="B4" s="68" t="s">
        <v>89</v>
      </c>
    </row>
    <row r="5" ht="15.75" customHeight="1">
      <c r="B5" s="42"/>
    </row>
    <row r="6" spans="2:8" s="36" customFormat="1" ht="20.25" customHeight="1">
      <c r="B6" s="73"/>
      <c r="C6" s="49"/>
      <c r="E6" s="37"/>
      <c r="F6" s="37"/>
      <c r="H6" s="885" t="s">
        <v>301</v>
      </c>
    </row>
    <row r="7" spans="2:8" s="36" customFormat="1" ht="51.75" customHeight="1">
      <c r="B7" s="354" t="s">
        <v>21</v>
      </c>
      <c r="C7" s="352" t="s">
        <v>1</v>
      </c>
      <c r="D7" s="425" t="s">
        <v>256</v>
      </c>
      <c r="E7" s="337" t="s">
        <v>269</v>
      </c>
      <c r="F7" s="337" t="s">
        <v>270</v>
      </c>
      <c r="G7" s="337" t="s">
        <v>278</v>
      </c>
      <c r="H7" s="337" t="s">
        <v>274</v>
      </c>
    </row>
    <row r="8" spans="2:8" ht="38.25" customHeight="1">
      <c r="B8" s="382">
        <v>1</v>
      </c>
      <c r="C8" s="454" t="s">
        <v>139</v>
      </c>
      <c r="D8" s="38">
        <v>350358.5</v>
      </c>
      <c r="E8" s="38">
        <v>365922.5</v>
      </c>
      <c r="F8" s="38">
        <v>368870.5</v>
      </c>
      <c r="G8" s="38">
        <v>349942.1100000001</v>
      </c>
      <c r="H8" s="38">
        <v>1490612.9300000002</v>
      </c>
    </row>
    <row r="9" spans="2:8" ht="32.25" customHeight="1">
      <c r="B9" s="50">
        <v>2</v>
      </c>
      <c r="C9" s="16" t="s">
        <v>180</v>
      </c>
      <c r="D9" s="38">
        <v>61485.5</v>
      </c>
      <c r="E9" s="38">
        <v>76370</v>
      </c>
      <c r="F9" s="38">
        <v>110088</v>
      </c>
      <c r="G9" s="38">
        <v>79923.26000000001</v>
      </c>
      <c r="H9" s="38">
        <v>327866.76</v>
      </c>
    </row>
    <row r="10" spans="2:8" ht="41.25" customHeight="1">
      <c r="B10" s="383">
        <v>3</v>
      </c>
      <c r="C10" s="455" t="s">
        <v>90</v>
      </c>
      <c r="D10" s="38">
        <v>38884</v>
      </c>
      <c r="E10" s="38">
        <v>43459</v>
      </c>
      <c r="F10" s="38">
        <v>39920</v>
      </c>
      <c r="G10" s="38">
        <v>39617.31</v>
      </c>
      <c r="H10" s="38">
        <v>161880.31</v>
      </c>
    </row>
    <row r="11" spans="2:8" s="36" customFormat="1" ht="25.5" customHeight="1">
      <c r="B11" s="354"/>
      <c r="C11" s="281" t="s">
        <v>7</v>
      </c>
      <c r="D11" s="337">
        <f>SUM(D8:D10)</f>
        <v>450728</v>
      </c>
      <c r="E11" s="337">
        <f>SUM(E8:E10)</f>
        <v>485751.5</v>
      </c>
      <c r="F11" s="337">
        <f>SUM(F8:F10)</f>
        <v>518878.5</v>
      </c>
      <c r="G11" s="337">
        <f>SUM(G8:G10)</f>
        <v>469482.6800000001</v>
      </c>
      <c r="H11" s="337">
        <f>SUM(H8:H10)</f>
        <v>1980360.0000000002</v>
      </c>
    </row>
    <row r="12" spans="2:6" s="49" customFormat="1" ht="12.75">
      <c r="B12" s="48"/>
      <c r="E12" s="52"/>
      <c r="F12" s="52"/>
    </row>
    <row r="13" spans="3:6" s="88" customFormat="1" ht="12.75">
      <c r="C13" s="89"/>
      <c r="E13" s="89"/>
      <c r="F13" s="89"/>
    </row>
    <row r="14" spans="2:6" s="23" customFormat="1" ht="12.75">
      <c r="B14" s="12"/>
      <c r="E14" s="24"/>
      <c r="F14" s="24"/>
    </row>
    <row r="15" spans="2:6" s="51" customFormat="1" ht="12.75">
      <c r="B15" s="69"/>
      <c r="E15" s="54"/>
      <c r="F15" s="54"/>
    </row>
    <row r="17" spans="2:3" ht="12.75">
      <c r="B17" s="39"/>
      <c r="C17" s="70"/>
    </row>
    <row r="18" spans="2:3" ht="12.75">
      <c r="B18" s="39"/>
      <c r="C18" s="70"/>
    </row>
  </sheetData>
  <sheetProtection/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S11" sqref="S11"/>
    </sheetView>
  </sheetViews>
  <sheetFormatPr defaultColWidth="9.140625" defaultRowHeight="12.75"/>
  <cols>
    <col min="1" max="1" width="2.140625" style="39" customWidth="1"/>
    <col min="2" max="2" width="5.7109375" style="70" customWidth="1"/>
    <col min="3" max="3" width="30.421875" style="39" customWidth="1"/>
    <col min="4" max="4" width="13.7109375" style="59" customWidth="1"/>
    <col min="5" max="5" width="15.8515625" style="59" customWidth="1"/>
    <col min="6" max="6" width="16.7109375" style="59" customWidth="1"/>
    <col min="7" max="7" width="13.57421875" style="59" hidden="1" customWidth="1"/>
    <col min="8" max="8" width="13.7109375" style="59" hidden="1" customWidth="1"/>
    <col min="9" max="9" width="14.28125" style="59" hidden="1" customWidth="1"/>
    <col min="10" max="11" width="12.57421875" style="59" hidden="1" customWidth="1"/>
    <col min="12" max="12" width="14.8515625" style="39" hidden="1" customWidth="1"/>
    <col min="13" max="13" width="15.57421875" style="39" customWidth="1"/>
    <col min="14" max="14" width="17.8515625" style="39" customWidth="1"/>
    <col min="15" max="16384" width="9.140625" style="39" customWidth="1"/>
  </cols>
  <sheetData>
    <row r="1" spans="4:11" s="22" customFormat="1" ht="12.75">
      <c r="D1" s="75"/>
      <c r="E1" s="75"/>
      <c r="F1" s="75"/>
      <c r="G1" s="75"/>
      <c r="H1" s="75"/>
      <c r="I1" s="75"/>
      <c r="J1" s="75"/>
      <c r="K1" s="75"/>
    </row>
    <row r="2" spans="4:11" s="22" customFormat="1" ht="12.75">
      <c r="D2" s="75"/>
      <c r="E2" s="75"/>
      <c r="F2" s="75"/>
      <c r="G2" s="75"/>
      <c r="H2" s="75"/>
      <c r="I2" s="75"/>
      <c r="J2" s="75"/>
      <c r="K2" s="75"/>
    </row>
    <row r="3" spans="4:11" s="22" customFormat="1" ht="12.75">
      <c r="D3" s="75"/>
      <c r="E3" s="75"/>
      <c r="F3" s="75"/>
      <c r="G3" s="75"/>
      <c r="H3" s="75"/>
      <c r="I3" s="75"/>
      <c r="J3" s="75"/>
      <c r="K3" s="75"/>
    </row>
    <row r="4" spans="4:11" s="15" customFormat="1" ht="12.75" customHeight="1">
      <c r="D4" s="21"/>
      <c r="E4" s="21"/>
      <c r="F4" s="21"/>
      <c r="G4" s="21"/>
      <c r="H4" s="21"/>
      <c r="I4" s="21"/>
      <c r="J4" s="21"/>
      <c r="K4" s="21"/>
    </row>
    <row r="5" ht="12.75">
      <c r="B5" s="42"/>
    </row>
    <row r="6" ht="12.75">
      <c r="C6" s="68" t="s">
        <v>112</v>
      </c>
    </row>
    <row r="7" spans="2:14" s="36" customFormat="1" ht="13.5" thickBot="1">
      <c r="B7" s="73"/>
      <c r="C7" s="49"/>
      <c r="D7" s="37"/>
      <c r="E7" s="37"/>
      <c r="F7" s="37"/>
      <c r="G7" s="37"/>
      <c r="H7" s="37"/>
      <c r="I7" s="37"/>
      <c r="J7" s="37"/>
      <c r="K7" s="37"/>
      <c r="N7" s="47" t="s">
        <v>301</v>
      </c>
    </row>
    <row r="8" spans="2:14" s="36" customFormat="1" ht="60.75" customHeight="1" thickBot="1">
      <c r="B8" s="414" t="s">
        <v>21</v>
      </c>
      <c r="C8" s="186" t="s">
        <v>1</v>
      </c>
      <c r="D8" s="415" t="s">
        <v>253</v>
      </c>
      <c r="E8" s="415" t="s">
        <v>269</v>
      </c>
      <c r="F8" s="415" t="s">
        <v>270</v>
      </c>
      <c r="G8" s="415" t="s">
        <v>278</v>
      </c>
      <c r="H8" s="614" t="s">
        <v>274</v>
      </c>
      <c r="I8" s="415" t="s">
        <v>268</v>
      </c>
      <c r="J8" s="415" t="s">
        <v>278</v>
      </c>
      <c r="K8" s="415" t="s">
        <v>274</v>
      </c>
      <c r="L8" s="415" t="s">
        <v>268</v>
      </c>
      <c r="M8" s="415" t="s">
        <v>278</v>
      </c>
      <c r="N8" s="585" t="s">
        <v>274</v>
      </c>
    </row>
    <row r="9" spans="2:14" ht="25.5" customHeight="1">
      <c r="B9" s="602">
        <v>1</v>
      </c>
      <c r="C9" s="851" t="s">
        <v>68</v>
      </c>
      <c r="D9" s="603">
        <v>667200</v>
      </c>
      <c r="E9" s="403">
        <v>1056652</v>
      </c>
      <c r="F9" s="403">
        <v>1617848</v>
      </c>
      <c r="G9" s="403">
        <v>655240</v>
      </c>
      <c r="H9" s="631" t="e">
        <f>G9+F9+E9+D9+#REF!</f>
        <v>#REF!</v>
      </c>
      <c r="I9" s="403">
        <v>0</v>
      </c>
      <c r="J9" s="403">
        <f>G9+I9</f>
        <v>655240</v>
      </c>
      <c r="K9" s="403" t="e">
        <f>J9+F9+E9+D9+#REF!</f>
        <v>#REF!</v>
      </c>
      <c r="L9" s="403">
        <v>700000</v>
      </c>
      <c r="M9" s="403">
        <v>1355240</v>
      </c>
      <c r="N9" s="659">
        <v>4696940</v>
      </c>
    </row>
    <row r="10" spans="2:14" ht="38.25" customHeight="1">
      <c r="B10" s="335">
        <v>2</v>
      </c>
      <c r="C10" s="852" t="s">
        <v>64</v>
      </c>
      <c r="D10" s="417">
        <v>901580</v>
      </c>
      <c r="E10" s="38">
        <v>938880</v>
      </c>
      <c r="F10" s="38">
        <v>878060</v>
      </c>
      <c r="G10" s="38">
        <v>426420</v>
      </c>
      <c r="H10" s="632" t="e">
        <f>G10+F10+E10+D10+#REF!</f>
        <v>#REF!</v>
      </c>
      <c r="I10" s="38">
        <v>0</v>
      </c>
      <c r="J10" s="38">
        <f aca="true" t="shared" si="0" ref="J10:J15">G10+I10</f>
        <v>426420</v>
      </c>
      <c r="K10" s="38" t="e">
        <f>J10+F10+E10+D10+#REF!</f>
        <v>#REF!</v>
      </c>
      <c r="L10" s="38">
        <v>325000</v>
      </c>
      <c r="M10" s="38">
        <v>751420</v>
      </c>
      <c r="N10" s="660">
        <v>3469940</v>
      </c>
    </row>
    <row r="11" spans="2:14" ht="28.5" customHeight="1">
      <c r="B11" s="335">
        <v>3</v>
      </c>
      <c r="C11" s="853" t="s">
        <v>11</v>
      </c>
      <c r="D11" s="417">
        <v>2660480</v>
      </c>
      <c r="E11" s="38">
        <v>3305600</v>
      </c>
      <c r="F11" s="38">
        <v>2857600</v>
      </c>
      <c r="G11" s="38">
        <v>1108160</v>
      </c>
      <c r="H11" s="632" t="e">
        <f>G11+F11+E11+D11+#REF!</f>
        <v>#REF!</v>
      </c>
      <c r="I11" s="38">
        <v>0</v>
      </c>
      <c r="J11" s="38">
        <f t="shared" si="0"/>
        <v>1108160</v>
      </c>
      <c r="K11" s="38" t="e">
        <f>J11+F11+E11+D11+#REF!</f>
        <v>#REF!</v>
      </c>
      <c r="L11" s="38">
        <v>1235000</v>
      </c>
      <c r="M11" s="38">
        <v>2343160</v>
      </c>
      <c r="N11" s="660">
        <v>11166840</v>
      </c>
    </row>
    <row r="12" spans="2:14" ht="27" customHeight="1">
      <c r="B12" s="335">
        <v>4</v>
      </c>
      <c r="C12" s="853" t="s">
        <v>205</v>
      </c>
      <c r="D12" s="417">
        <v>4809100</v>
      </c>
      <c r="E12" s="38">
        <v>5299470</v>
      </c>
      <c r="F12" s="38">
        <v>4932944</v>
      </c>
      <c r="G12" s="38">
        <v>1713448</v>
      </c>
      <c r="H12" s="632" t="e">
        <f>G12+F12+E12+D12+#REF!</f>
        <v>#REF!</v>
      </c>
      <c r="I12" s="38">
        <v>0</v>
      </c>
      <c r="J12" s="38">
        <f t="shared" si="0"/>
        <v>1713448</v>
      </c>
      <c r="K12" s="38" t="e">
        <f>J12+F12+E12+D12+#REF!</f>
        <v>#REF!</v>
      </c>
      <c r="L12" s="38">
        <v>2180000</v>
      </c>
      <c r="M12" s="38">
        <v>3893448</v>
      </c>
      <c r="N12" s="660">
        <v>18934962</v>
      </c>
    </row>
    <row r="13" spans="2:14" ht="22.5" customHeight="1">
      <c r="B13" s="335">
        <v>5</v>
      </c>
      <c r="C13" s="854" t="s">
        <v>194</v>
      </c>
      <c r="D13" s="417">
        <v>4291200</v>
      </c>
      <c r="E13" s="38">
        <v>4800960</v>
      </c>
      <c r="F13" s="38">
        <v>5078400</v>
      </c>
      <c r="G13" s="38">
        <v>1779200</v>
      </c>
      <c r="H13" s="632" t="e">
        <f>G13+F13+E13+D13+#REF!</f>
        <v>#REF!</v>
      </c>
      <c r="I13" s="38">
        <v>0</v>
      </c>
      <c r="J13" s="38">
        <f t="shared" si="0"/>
        <v>1779200</v>
      </c>
      <c r="K13" s="38" t="e">
        <f>J13+F13+E13+D13+#REF!</f>
        <v>#REF!</v>
      </c>
      <c r="L13" s="38">
        <v>2190000</v>
      </c>
      <c r="M13" s="38">
        <v>3969200</v>
      </c>
      <c r="N13" s="660">
        <v>18139760</v>
      </c>
    </row>
    <row r="14" spans="2:14" ht="22.5" customHeight="1">
      <c r="B14" s="336">
        <v>6</v>
      </c>
      <c r="C14" s="855" t="s">
        <v>233</v>
      </c>
      <c r="D14" s="417">
        <v>5120000</v>
      </c>
      <c r="E14" s="38">
        <v>6478720</v>
      </c>
      <c r="F14" s="38">
        <v>6279680</v>
      </c>
      <c r="G14" s="38">
        <v>2197760</v>
      </c>
      <c r="H14" s="632" t="e">
        <f>G14+F14+E14+D14+#REF!</f>
        <v>#REF!</v>
      </c>
      <c r="I14" s="38">
        <v>0</v>
      </c>
      <c r="J14" s="38">
        <f t="shared" si="0"/>
        <v>2197760</v>
      </c>
      <c r="K14" s="38" t="e">
        <f>J14+F14+E14+D14+#REF!</f>
        <v>#REF!</v>
      </c>
      <c r="L14" s="38">
        <v>2450000</v>
      </c>
      <c r="M14" s="38">
        <v>4647760</v>
      </c>
      <c r="N14" s="660">
        <v>22554320</v>
      </c>
    </row>
    <row r="15" spans="2:14" ht="29.25" customHeight="1" thickBot="1">
      <c r="B15" s="661">
        <v>7</v>
      </c>
      <c r="C15" s="856" t="s">
        <v>120</v>
      </c>
      <c r="D15" s="663">
        <v>0</v>
      </c>
      <c r="E15" s="662">
        <v>22400</v>
      </c>
      <c r="F15" s="662">
        <v>555520</v>
      </c>
      <c r="G15" s="662">
        <v>222720</v>
      </c>
      <c r="H15" s="664" t="e">
        <f>G15+F15+E15+D15+#REF!</f>
        <v>#REF!</v>
      </c>
      <c r="I15" s="662">
        <v>250000</v>
      </c>
      <c r="J15" s="662">
        <f t="shared" si="0"/>
        <v>472720</v>
      </c>
      <c r="K15" s="662" t="e">
        <f>J15+F15+E15+D15+#REF!</f>
        <v>#REF!</v>
      </c>
      <c r="L15" s="662">
        <v>95000</v>
      </c>
      <c r="M15" s="662">
        <v>567720</v>
      </c>
      <c r="N15" s="665">
        <v>1145640</v>
      </c>
    </row>
    <row r="16" spans="2:14" s="36" customFormat="1" ht="32.25" customHeight="1" thickBot="1">
      <c r="B16" s="414"/>
      <c r="C16" s="666" t="s">
        <v>7</v>
      </c>
      <c r="D16" s="667">
        <f aca="true" t="shared" si="1" ref="D16:K16">SUM(D9:D15)</f>
        <v>18449560</v>
      </c>
      <c r="E16" s="415">
        <f t="shared" si="1"/>
        <v>21902682</v>
      </c>
      <c r="F16" s="415">
        <f t="shared" si="1"/>
        <v>22200052</v>
      </c>
      <c r="G16" s="415">
        <f t="shared" si="1"/>
        <v>8102948</v>
      </c>
      <c r="H16" s="614" t="e">
        <f t="shared" si="1"/>
        <v>#REF!</v>
      </c>
      <c r="I16" s="614">
        <f t="shared" si="1"/>
        <v>250000</v>
      </c>
      <c r="J16" s="614">
        <f t="shared" si="1"/>
        <v>8352948</v>
      </c>
      <c r="K16" s="614" t="e">
        <f t="shared" si="1"/>
        <v>#REF!</v>
      </c>
      <c r="L16" s="614">
        <f>SUM(L9:L15)</f>
        <v>9175000</v>
      </c>
      <c r="M16" s="614">
        <f>SUM(M9:M15)</f>
        <v>17527948</v>
      </c>
      <c r="N16" s="585">
        <f>SUM(N9:N15)</f>
        <v>80108402</v>
      </c>
    </row>
    <row r="17" spans="2:11" s="157" customFormat="1" ht="25.5" customHeight="1">
      <c r="B17" s="24"/>
      <c r="C17" s="24"/>
      <c r="D17" s="166"/>
      <c r="E17" s="166"/>
      <c r="F17" s="166"/>
      <c r="G17" s="166"/>
      <c r="H17" s="166"/>
      <c r="I17" s="166"/>
      <c r="J17" s="166"/>
      <c r="K17" s="166"/>
    </row>
    <row r="18" spans="1:11" s="15" customFormat="1" ht="12.75">
      <c r="A18" s="13"/>
      <c r="B18" s="61"/>
      <c r="C18" s="39"/>
      <c r="D18" s="21"/>
      <c r="E18" s="21"/>
      <c r="F18" s="21"/>
      <c r="G18" s="21"/>
      <c r="H18" s="21"/>
      <c r="I18" s="21"/>
      <c r="J18" s="21"/>
      <c r="K18" s="21"/>
    </row>
    <row r="19" spans="1:11" s="23" customFormat="1" ht="12.75">
      <c r="A19" s="20"/>
      <c r="B19" s="53"/>
      <c r="C19" s="24"/>
      <c r="D19" s="24"/>
      <c r="E19" s="24"/>
      <c r="F19" s="24"/>
      <c r="G19" s="24"/>
      <c r="H19" s="24"/>
      <c r="I19" s="24"/>
      <c r="J19" s="24"/>
      <c r="K19" s="24"/>
    </row>
    <row r="20" spans="2:3" ht="12.75">
      <c r="B20" s="39"/>
      <c r="C20" s="70"/>
    </row>
    <row r="21" spans="4:11" s="18" customFormat="1" ht="12.75">
      <c r="D21" s="35"/>
      <c r="E21" s="35"/>
      <c r="F21" s="35"/>
      <c r="G21" s="35"/>
      <c r="H21" s="35"/>
      <c r="I21" s="35"/>
      <c r="J21" s="35"/>
      <c r="K21" s="35"/>
    </row>
    <row r="22" spans="2:11" s="23" customFormat="1" ht="12.75">
      <c r="B22" s="12"/>
      <c r="D22" s="24"/>
      <c r="E22" s="24"/>
      <c r="F22" s="24"/>
      <c r="G22" s="24"/>
      <c r="H22" s="24"/>
      <c r="I22" s="24"/>
      <c r="J22" s="24"/>
      <c r="K22" s="24"/>
    </row>
    <row r="23" spans="2:11" s="51" customFormat="1" ht="12.75">
      <c r="B23" s="69"/>
      <c r="D23" s="54"/>
      <c r="E23" s="54"/>
      <c r="F23" s="54"/>
      <c r="G23" s="54"/>
      <c r="H23" s="54"/>
      <c r="I23" s="54"/>
      <c r="J23" s="54"/>
      <c r="K23" s="54"/>
    </row>
    <row r="24" ht="12.75">
      <c r="C24" s="379"/>
    </row>
    <row r="25" spans="2:3" ht="12.75">
      <c r="B25" s="39"/>
      <c r="C25" s="70"/>
    </row>
    <row r="26" spans="2:3" ht="12.75">
      <c r="B26" s="39"/>
      <c r="C26" s="70"/>
    </row>
  </sheetData>
  <sheetProtection/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B1">
      <selection activeCell="L7" sqref="L7"/>
    </sheetView>
  </sheetViews>
  <sheetFormatPr defaultColWidth="9.140625" defaultRowHeight="12.75"/>
  <cols>
    <col min="1" max="1" width="4.7109375" style="39" hidden="1" customWidth="1"/>
    <col min="2" max="2" width="2.140625" style="39" customWidth="1"/>
    <col min="3" max="3" width="5.00390625" style="70" customWidth="1"/>
    <col min="4" max="4" width="35.7109375" style="39" customWidth="1"/>
    <col min="5" max="5" width="13.28125" style="39" customWidth="1"/>
    <col min="6" max="6" width="14.140625" style="59" customWidth="1"/>
    <col min="7" max="7" width="15.28125" style="59" customWidth="1"/>
    <col min="8" max="8" width="16.8515625" style="59" customWidth="1"/>
    <col min="9" max="9" width="15.8515625" style="59" customWidth="1"/>
    <col min="10" max="16384" width="9.140625" style="39" customWidth="1"/>
  </cols>
  <sheetData>
    <row r="3" ht="12.75">
      <c r="C3" s="68" t="s">
        <v>81</v>
      </c>
    </row>
    <row r="4" ht="12.75">
      <c r="C4" s="68"/>
    </row>
    <row r="5" spans="3:9" s="36" customFormat="1" ht="12.75">
      <c r="C5" s="73"/>
      <c r="D5" s="49"/>
      <c r="F5" s="37"/>
      <c r="G5" s="37"/>
      <c r="H5" s="37"/>
      <c r="I5" s="47" t="s">
        <v>301</v>
      </c>
    </row>
    <row r="6" spans="3:9" s="36" customFormat="1" ht="55.5" customHeight="1">
      <c r="C6" s="354" t="s">
        <v>21</v>
      </c>
      <c r="D6" s="352" t="s">
        <v>1</v>
      </c>
      <c r="E6" s="312" t="s">
        <v>253</v>
      </c>
      <c r="F6" s="283" t="s">
        <v>269</v>
      </c>
      <c r="G6" s="337" t="s">
        <v>270</v>
      </c>
      <c r="H6" s="337" t="s">
        <v>272</v>
      </c>
      <c r="I6" s="337" t="s">
        <v>274</v>
      </c>
    </row>
    <row r="7" spans="3:9" ht="24" customHeight="1">
      <c r="C7" s="380">
        <v>1</v>
      </c>
      <c r="D7" s="16" t="s">
        <v>54</v>
      </c>
      <c r="E7" s="38">
        <v>0</v>
      </c>
      <c r="F7" s="38">
        <v>0</v>
      </c>
      <c r="G7" s="38">
        <v>0</v>
      </c>
      <c r="H7" s="38">
        <v>0</v>
      </c>
      <c r="I7" s="38">
        <f aca="true" t="shared" si="0" ref="I7:I13">H7+G7+F7+E7</f>
        <v>0</v>
      </c>
    </row>
    <row r="8" spans="3:9" ht="25.5">
      <c r="C8" s="380">
        <v>2</v>
      </c>
      <c r="D8" s="40" t="s">
        <v>17</v>
      </c>
      <c r="E8" s="38">
        <v>0</v>
      </c>
      <c r="F8" s="38">
        <v>0</v>
      </c>
      <c r="G8" s="38">
        <v>0</v>
      </c>
      <c r="H8" s="38">
        <v>2100</v>
      </c>
      <c r="I8" s="38">
        <f t="shared" si="0"/>
        <v>2100</v>
      </c>
    </row>
    <row r="9" spans="3:9" ht="24.75" customHeight="1">
      <c r="C9" s="380">
        <v>3</v>
      </c>
      <c r="D9" s="16" t="s">
        <v>53</v>
      </c>
      <c r="E9" s="38">
        <v>0</v>
      </c>
      <c r="F9" s="38">
        <v>1526</v>
      </c>
      <c r="G9" s="38">
        <v>0</v>
      </c>
      <c r="H9" s="38">
        <v>1438</v>
      </c>
      <c r="I9" s="38">
        <f t="shared" si="0"/>
        <v>2964</v>
      </c>
    </row>
    <row r="10" spans="3:9" ht="25.5">
      <c r="C10" s="380">
        <v>4</v>
      </c>
      <c r="D10" s="40" t="s">
        <v>105</v>
      </c>
      <c r="E10" s="38">
        <v>0</v>
      </c>
      <c r="F10" s="38">
        <v>0</v>
      </c>
      <c r="G10" s="38">
        <v>0</v>
      </c>
      <c r="H10" s="38">
        <v>40</v>
      </c>
      <c r="I10" s="38">
        <f t="shared" si="0"/>
        <v>40</v>
      </c>
    </row>
    <row r="11" spans="3:9" ht="18.75" customHeight="1">
      <c r="C11" s="380">
        <v>5</v>
      </c>
      <c r="D11" s="16" t="s">
        <v>56</v>
      </c>
      <c r="E11" s="38">
        <v>0</v>
      </c>
      <c r="F11" s="38">
        <v>0</v>
      </c>
      <c r="G11" s="38">
        <v>0</v>
      </c>
      <c r="H11" s="38">
        <v>1912</v>
      </c>
      <c r="I11" s="38">
        <f t="shared" si="0"/>
        <v>1912</v>
      </c>
    </row>
    <row r="12" spans="3:9" ht="27" customHeight="1">
      <c r="C12" s="380">
        <v>6</v>
      </c>
      <c r="D12" s="16" t="s">
        <v>73</v>
      </c>
      <c r="E12" s="38">
        <v>4796</v>
      </c>
      <c r="F12" s="38">
        <v>0</v>
      </c>
      <c r="G12" s="38">
        <v>18299.14</v>
      </c>
      <c r="H12" s="38">
        <v>0.10000000000218279</v>
      </c>
      <c r="I12" s="38">
        <f t="shared" si="0"/>
        <v>23095.24</v>
      </c>
    </row>
    <row r="13" spans="3:9" ht="25.5">
      <c r="C13" s="380">
        <v>7</v>
      </c>
      <c r="D13" s="81" t="s">
        <v>68</v>
      </c>
      <c r="E13" s="38">
        <v>12469.6</v>
      </c>
      <c r="F13" s="38">
        <v>1918.4</v>
      </c>
      <c r="G13" s="38">
        <v>17265.6</v>
      </c>
      <c r="H13" s="38">
        <v>32215.160000000003</v>
      </c>
      <c r="I13" s="38">
        <f t="shared" si="0"/>
        <v>63868.76</v>
      </c>
    </row>
    <row r="14" spans="3:9" s="36" customFormat="1" ht="26.25" customHeight="1">
      <c r="C14" s="354"/>
      <c r="D14" s="281" t="s">
        <v>7</v>
      </c>
      <c r="E14" s="337">
        <f>SUM(E7:E13)</f>
        <v>17265.6</v>
      </c>
      <c r="F14" s="337">
        <f>SUM(F7:F13)</f>
        <v>3444.4</v>
      </c>
      <c r="G14" s="337">
        <f>SUM(G7:G13)</f>
        <v>35564.74</v>
      </c>
      <c r="H14" s="337">
        <f>SUM(H7:H13)</f>
        <v>37705.26000000001</v>
      </c>
      <c r="I14" s="337">
        <f>SUM(I7:I13)</f>
        <v>93980</v>
      </c>
    </row>
    <row r="15" spans="3:9" s="36" customFormat="1" ht="12.75">
      <c r="C15" s="48"/>
      <c r="D15" s="49"/>
      <c r="F15" s="37"/>
      <c r="G15" s="37"/>
      <c r="H15" s="37"/>
      <c r="I15" s="37"/>
    </row>
    <row r="16" spans="2:9" s="157" customFormat="1" ht="25.5" customHeight="1">
      <c r="B16" s="24"/>
      <c r="C16" s="24"/>
      <c r="D16" s="154"/>
      <c r="F16" s="166"/>
      <c r="G16" s="166"/>
      <c r="H16" s="166"/>
      <c r="I16" s="166"/>
    </row>
    <row r="17" spans="1:9" s="15" customFormat="1" ht="12.75">
      <c r="A17" s="13"/>
      <c r="B17" s="61"/>
      <c r="C17" s="39"/>
      <c r="D17" s="59"/>
      <c r="F17" s="21"/>
      <c r="G17" s="21"/>
      <c r="H17" s="21"/>
      <c r="I17" s="21"/>
    </row>
    <row r="18" spans="1:9" s="23" customFormat="1" ht="12.75">
      <c r="A18" s="20"/>
      <c r="B18" s="20"/>
      <c r="C18" s="24"/>
      <c r="F18" s="24"/>
      <c r="G18" s="24"/>
      <c r="H18" s="24"/>
      <c r="I18" s="24"/>
    </row>
    <row r="19" spans="1:9" s="23" customFormat="1" ht="12.75">
      <c r="A19" s="20"/>
      <c r="B19" s="20"/>
      <c r="C19" s="53"/>
      <c r="D19" s="24"/>
      <c r="F19" s="24"/>
      <c r="G19" s="24"/>
      <c r="H19" s="24"/>
      <c r="I19" s="24"/>
    </row>
    <row r="20" spans="1:9" s="23" customFormat="1" ht="12.75">
      <c r="A20" s="14"/>
      <c r="B20" s="14"/>
      <c r="C20" s="53"/>
      <c r="D20" s="21"/>
      <c r="F20" s="24"/>
      <c r="G20" s="24"/>
      <c r="H20" s="24"/>
      <c r="I20" s="24"/>
    </row>
    <row r="21" spans="1:9" s="23" customFormat="1" ht="12.75">
      <c r="A21" s="14"/>
      <c r="B21" s="14"/>
      <c r="C21" s="61"/>
      <c r="D21" s="54"/>
      <c r="F21" s="24"/>
      <c r="G21" s="24"/>
      <c r="H21" s="24"/>
      <c r="I21" s="24"/>
    </row>
    <row r="22" spans="1:9" s="15" customFormat="1" ht="12.75">
      <c r="A22" s="13"/>
      <c r="B22" s="13"/>
      <c r="C22" s="61"/>
      <c r="D22" s="39"/>
      <c r="F22" s="21"/>
      <c r="G22" s="21"/>
      <c r="H22" s="21"/>
      <c r="I22" s="21"/>
    </row>
    <row r="23" spans="1:9" s="51" customFormat="1" ht="12.75">
      <c r="A23" s="23"/>
      <c r="B23" s="23"/>
      <c r="C23" s="61"/>
      <c r="D23" s="61"/>
      <c r="F23" s="54"/>
      <c r="G23" s="54"/>
      <c r="H23" s="54"/>
      <c r="I23" s="54"/>
    </row>
  </sheetData>
  <sheetProtection/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K4" sqref="K4"/>
    </sheetView>
  </sheetViews>
  <sheetFormatPr defaultColWidth="15.421875" defaultRowHeight="33.75" customHeight="1"/>
  <cols>
    <col min="1" max="1" width="2.57421875" style="39" customWidth="1"/>
    <col min="2" max="2" width="8.8515625" style="70" customWidth="1"/>
    <col min="3" max="3" width="38.8515625" style="39" customWidth="1"/>
    <col min="4" max="4" width="19.140625" style="39" customWidth="1"/>
    <col min="5" max="5" width="15.8515625" style="59" customWidth="1"/>
    <col min="6" max="6" width="14.421875" style="59" customWidth="1"/>
    <col min="7" max="9" width="15.421875" style="59" customWidth="1"/>
    <col min="10" max="11" width="15.421875" style="867" customWidth="1"/>
    <col min="12" max="16384" width="15.421875" style="39" customWidth="1"/>
  </cols>
  <sheetData>
    <row r="1" spans="5:11" s="22" customFormat="1" ht="12.75">
      <c r="E1" s="75"/>
      <c r="F1" s="75"/>
      <c r="G1" s="75"/>
      <c r="H1" s="75"/>
      <c r="I1" s="75"/>
      <c r="J1" s="96"/>
      <c r="K1" s="96"/>
    </row>
    <row r="2" spans="5:11" s="15" customFormat="1" ht="12.75">
      <c r="E2" s="228"/>
      <c r="F2" s="21"/>
      <c r="G2" s="21"/>
      <c r="H2" s="21"/>
      <c r="I2" s="21"/>
      <c r="J2" s="858"/>
      <c r="K2" s="858"/>
    </row>
    <row r="3" spans="3:11" s="18" customFormat="1" ht="12.75">
      <c r="C3" s="26" t="s">
        <v>217</v>
      </c>
      <c r="D3" s="26"/>
      <c r="E3" s="35"/>
      <c r="F3" s="35"/>
      <c r="G3" s="35"/>
      <c r="H3" s="35"/>
      <c r="I3" s="35"/>
      <c r="J3" s="94"/>
      <c r="K3" s="94"/>
    </row>
    <row r="4" spans="5:11" s="18" customFormat="1" ht="12.75">
      <c r="E4" s="35"/>
      <c r="F4" s="35"/>
      <c r="G4" s="35"/>
      <c r="H4" s="35"/>
      <c r="I4" s="35"/>
      <c r="J4" s="94"/>
      <c r="K4" s="94"/>
    </row>
    <row r="5" spans="5:11" s="51" customFormat="1" ht="24.75" customHeight="1">
      <c r="E5" s="190"/>
      <c r="F5" s="54"/>
      <c r="G5" s="54"/>
      <c r="H5" s="54"/>
      <c r="I5" s="885" t="s">
        <v>301</v>
      </c>
      <c r="J5" s="859"/>
      <c r="K5" s="859"/>
    </row>
    <row r="6" spans="2:11" s="120" customFormat="1" ht="37.5" customHeight="1">
      <c r="B6" s="428" t="s">
        <v>21</v>
      </c>
      <c r="C6" s="393" t="s">
        <v>1</v>
      </c>
      <c r="D6" s="292" t="s">
        <v>261</v>
      </c>
      <c r="E6" s="393" t="s">
        <v>300</v>
      </c>
      <c r="F6" s="337" t="s">
        <v>269</v>
      </c>
      <c r="G6" s="337" t="s">
        <v>264</v>
      </c>
      <c r="H6" s="337" t="s">
        <v>278</v>
      </c>
      <c r="I6" s="337" t="s">
        <v>274</v>
      </c>
      <c r="J6" s="860"/>
      <c r="K6" s="860"/>
    </row>
    <row r="7" spans="2:11" s="121" customFormat="1" ht="12.75">
      <c r="B7" s="429">
        <v>1</v>
      </c>
      <c r="C7" s="97" t="s">
        <v>184</v>
      </c>
      <c r="D7" s="97"/>
      <c r="E7" s="288">
        <v>1252582.98</v>
      </c>
      <c r="F7" s="288">
        <v>1663914.19</v>
      </c>
      <c r="G7" s="288">
        <v>1424016.2799999998</v>
      </c>
      <c r="H7" s="288">
        <v>1480752.8</v>
      </c>
      <c r="I7" s="288">
        <v>5821266.25</v>
      </c>
      <c r="J7" s="861"/>
      <c r="K7" s="861"/>
    </row>
    <row r="8" spans="2:11" s="121" customFormat="1" ht="12.75">
      <c r="B8" s="429">
        <v>2</v>
      </c>
      <c r="C8" s="97" t="s">
        <v>57</v>
      </c>
      <c r="D8" s="97"/>
      <c r="E8" s="288">
        <v>1347516.26</v>
      </c>
      <c r="F8" s="288">
        <v>530852.03</v>
      </c>
      <c r="G8" s="288">
        <v>1941726.47</v>
      </c>
      <c r="H8" s="288">
        <v>1922862.29</v>
      </c>
      <c r="I8" s="288">
        <v>5742957.05</v>
      </c>
      <c r="J8" s="861"/>
      <c r="K8" s="861"/>
    </row>
    <row r="9" spans="2:11" s="121" customFormat="1" ht="12.75">
      <c r="B9" s="429">
        <v>3</v>
      </c>
      <c r="C9" s="5" t="s">
        <v>90</v>
      </c>
      <c r="D9" s="5"/>
      <c r="E9" s="288">
        <v>5992219.949999999</v>
      </c>
      <c r="F9" s="288">
        <v>9275653.18</v>
      </c>
      <c r="G9" s="288">
        <v>7294636.35</v>
      </c>
      <c r="H9" s="288">
        <v>8661002.14</v>
      </c>
      <c r="I9" s="288">
        <v>31223511.62</v>
      </c>
      <c r="J9" s="861"/>
      <c r="K9" s="861"/>
    </row>
    <row r="10" spans="2:11" s="121" customFormat="1" ht="12.75">
      <c r="B10" s="429">
        <v>4</v>
      </c>
      <c r="C10" s="16" t="s">
        <v>55</v>
      </c>
      <c r="D10" s="16"/>
      <c r="E10" s="288">
        <v>2316114.95</v>
      </c>
      <c r="F10" s="288">
        <v>3366940.95</v>
      </c>
      <c r="G10" s="288">
        <v>2292467.72</v>
      </c>
      <c r="H10" s="288">
        <v>2557414.43</v>
      </c>
      <c r="I10" s="288">
        <v>10532938.05</v>
      </c>
      <c r="J10" s="861"/>
      <c r="K10" s="861"/>
    </row>
    <row r="11" spans="2:11" s="290" customFormat="1" ht="12.75">
      <c r="B11" s="429">
        <v>5</v>
      </c>
      <c r="C11" s="97" t="s">
        <v>185</v>
      </c>
      <c r="D11" s="289"/>
      <c r="E11" s="288">
        <v>2690164.63</v>
      </c>
      <c r="F11" s="478">
        <v>831038.4199999999</v>
      </c>
      <c r="G11" s="478">
        <v>2912193.96</v>
      </c>
      <c r="H11" s="288">
        <v>1871556.01</v>
      </c>
      <c r="I11" s="288">
        <v>8304953.02</v>
      </c>
      <c r="J11" s="862"/>
      <c r="K11" s="862"/>
    </row>
    <row r="12" spans="2:11" s="121" customFormat="1" ht="12.75">
      <c r="B12" s="429">
        <v>6</v>
      </c>
      <c r="C12" s="97" t="s">
        <v>67</v>
      </c>
      <c r="D12" s="97"/>
      <c r="E12" s="288">
        <v>871948.49</v>
      </c>
      <c r="F12" s="288">
        <v>1048195.3600000001</v>
      </c>
      <c r="G12" s="288">
        <v>1137546.88</v>
      </c>
      <c r="H12" s="288">
        <v>1004609.73</v>
      </c>
      <c r="I12" s="288">
        <v>4062300.46</v>
      </c>
      <c r="J12" s="861"/>
      <c r="K12" s="861"/>
    </row>
    <row r="13" spans="2:11" s="121" customFormat="1" ht="12.75">
      <c r="B13" s="429">
        <v>7</v>
      </c>
      <c r="C13" s="97" t="s">
        <v>8</v>
      </c>
      <c r="D13" s="97"/>
      <c r="E13" s="288">
        <v>16053318.620000001</v>
      </c>
      <c r="F13" s="288">
        <v>11404283.02</v>
      </c>
      <c r="G13" s="288">
        <v>10921790.17</v>
      </c>
      <c r="H13" s="288">
        <v>15483871.77</v>
      </c>
      <c r="I13" s="288">
        <v>53863263.58</v>
      </c>
      <c r="J13" s="861"/>
      <c r="K13" s="861"/>
    </row>
    <row r="14" spans="2:11" s="121" customFormat="1" ht="25.5">
      <c r="B14" s="429">
        <v>8</v>
      </c>
      <c r="C14" s="97" t="s">
        <v>186</v>
      </c>
      <c r="D14" s="97"/>
      <c r="E14" s="288">
        <v>13958207.129999999</v>
      </c>
      <c r="F14" s="288">
        <v>9774872.75</v>
      </c>
      <c r="G14" s="288">
        <v>16211176.650000002</v>
      </c>
      <c r="H14" s="288">
        <v>13566300.95</v>
      </c>
      <c r="I14" s="288">
        <v>53510557.480000004</v>
      </c>
      <c r="J14" s="863"/>
      <c r="K14" s="861"/>
    </row>
    <row r="15" spans="2:11" s="121" customFormat="1" ht="25.5">
      <c r="B15" s="429">
        <v>9</v>
      </c>
      <c r="C15" s="16" t="s">
        <v>187</v>
      </c>
      <c r="D15" s="16"/>
      <c r="E15" s="288">
        <v>59912.21000000001</v>
      </c>
      <c r="F15" s="288">
        <v>104629.94</v>
      </c>
      <c r="G15" s="288">
        <v>117902.31</v>
      </c>
      <c r="H15" s="288">
        <v>134965.07</v>
      </c>
      <c r="I15" s="288">
        <v>417409.53</v>
      </c>
      <c r="J15" s="861"/>
      <c r="K15" s="861"/>
    </row>
    <row r="16" spans="2:11" s="121" customFormat="1" ht="12.75">
      <c r="B16" s="429">
        <v>10</v>
      </c>
      <c r="C16" s="97" t="s">
        <v>176</v>
      </c>
      <c r="D16" s="97"/>
      <c r="E16" s="288">
        <v>999845.1599999999</v>
      </c>
      <c r="F16" s="288">
        <v>1100144.5</v>
      </c>
      <c r="G16" s="288">
        <v>846410.2999999999</v>
      </c>
      <c r="H16" s="288">
        <v>1093752.45</v>
      </c>
      <c r="I16" s="288">
        <v>4040152.41</v>
      </c>
      <c r="J16" s="861"/>
      <c r="K16" s="861"/>
    </row>
    <row r="17" spans="2:11" s="121" customFormat="1" ht="12.75">
      <c r="B17" s="429">
        <v>11</v>
      </c>
      <c r="C17" s="16" t="s">
        <v>56</v>
      </c>
      <c r="D17" s="16"/>
      <c r="E17" s="288">
        <v>0</v>
      </c>
      <c r="F17" s="288"/>
      <c r="G17" s="288">
        <v>0</v>
      </c>
      <c r="H17" s="288">
        <v>10000</v>
      </c>
      <c r="I17" s="288">
        <v>10000</v>
      </c>
      <c r="J17" s="861"/>
      <c r="K17" s="861"/>
    </row>
    <row r="18" spans="2:11" s="121" customFormat="1" ht="12.75">
      <c r="B18" s="429">
        <v>12</v>
      </c>
      <c r="C18" s="97" t="s">
        <v>188</v>
      </c>
      <c r="D18" s="97"/>
      <c r="E18" s="288">
        <v>0</v>
      </c>
      <c r="F18" s="288">
        <v>624359.22</v>
      </c>
      <c r="G18" s="288">
        <v>534556.17</v>
      </c>
      <c r="H18" s="288">
        <v>435846.09</v>
      </c>
      <c r="I18" s="288">
        <v>1594761.48</v>
      </c>
      <c r="J18" s="861"/>
      <c r="K18" s="861"/>
    </row>
    <row r="19" spans="2:11" s="121" customFormat="1" ht="12.75">
      <c r="B19" s="429">
        <v>13</v>
      </c>
      <c r="C19" s="97" t="s">
        <v>69</v>
      </c>
      <c r="D19" s="97"/>
      <c r="E19" s="288">
        <v>317547.66</v>
      </c>
      <c r="F19" s="288">
        <v>397979.91000000003</v>
      </c>
      <c r="G19" s="288">
        <v>604466.56</v>
      </c>
      <c r="H19" s="288">
        <v>546580.93</v>
      </c>
      <c r="I19" s="288">
        <v>1866575.0600000003</v>
      </c>
      <c r="J19" s="861"/>
      <c r="K19" s="861"/>
    </row>
    <row r="20" spans="2:11" s="121" customFormat="1" ht="12.75">
      <c r="B20" s="429">
        <v>14</v>
      </c>
      <c r="C20" s="16" t="s">
        <v>180</v>
      </c>
      <c r="D20" s="16"/>
      <c r="E20" s="288">
        <v>4090692.84</v>
      </c>
      <c r="F20" s="288">
        <v>1775006.57</v>
      </c>
      <c r="G20" s="288">
        <v>3926620.1599999997</v>
      </c>
      <c r="H20" s="288">
        <v>3243110.13</v>
      </c>
      <c r="I20" s="288">
        <v>13035429.7</v>
      </c>
      <c r="J20" s="861"/>
      <c r="K20" s="861"/>
    </row>
    <row r="21" spans="2:11" s="121" customFormat="1" ht="12.75">
      <c r="B21" s="429">
        <v>15</v>
      </c>
      <c r="C21" s="97" t="s">
        <v>11</v>
      </c>
      <c r="D21" s="97"/>
      <c r="E21" s="288">
        <v>3628387.1599999997</v>
      </c>
      <c r="F21" s="288">
        <v>3060430.48</v>
      </c>
      <c r="G21" s="288">
        <v>2697683.9</v>
      </c>
      <c r="H21" s="288">
        <v>2082852.79</v>
      </c>
      <c r="I21" s="288">
        <v>11469354.33</v>
      </c>
      <c r="J21" s="861"/>
      <c r="K21" s="861"/>
    </row>
    <row r="22" spans="2:11" s="121" customFormat="1" ht="12.75">
      <c r="B22" s="429">
        <v>16</v>
      </c>
      <c r="C22" s="97" t="s">
        <v>70</v>
      </c>
      <c r="D22" s="97"/>
      <c r="E22" s="288">
        <v>137892.7</v>
      </c>
      <c r="F22" s="288">
        <v>134619</v>
      </c>
      <c r="G22" s="288">
        <v>311694.56</v>
      </c>
      <c r="H22" s="288">
        <v>133865.97</v>
      </c>
      <c r="I22" s="288">
        <v>718072.23</v>
      </c>
      <c r="J22" s="861"/>
      <c r="K22" s="861"/>
    </row>
    <row r="23" spans="2:11" s="121" customFormat="1" ht="12.75">
      <c r="B23" s="429">
        <v>17</v>
      </c>
      <c r="C23" s="97" t="s">
        <v>182</v>
      </c>
      <c r="D23" s="97"/>
      <c r="E23" s="288">
        <v>200924.68</v>
      </c>
      <c r="F23" s="288">
        <v>458899.09</v>
      </c>
      <c r="G23" s="288">
        <v>256995.53</v>
      </c>
      <c r="H23" s="288">
        <v>115402.8</v>
      </c>
      <c r="I23" s="288">
        <v>1032222.1000000001</v>
      </c>
      <c r="J23" s="861"/>
      <c r="K23" s="861"/>
    </row>
    <row r="24" spans="2:11" s="121" customFormat="1" ht="12.75">
      <c r="B24" s="429">
        <v>18</v>
      </c>
      <c r="C24" s="97" t="s">
        <v>210</v>
      </c>
      <c r="D24" s="97"/>
      <c r="E24" s="288">
        <v>428219.75</v>
      </c>
      <c r="F24" s="288">
        <v>726656.76</v>
      </c>
      <c r="G24" s="288">
        <v>1250940.6600000001</v>
      </c>
      <c r="H24" s="288">
        <v>108466.68</v>
      </c>
      <c r="I24" s="288">
        <v>2514283.85</v>
      </c>
      <c r="J24" s="861"/>
      <c r="K24" s="861"/>
    </row>
    <row r="25" spans="2:11" s="121" customFormat="1" ht="12.75">
      <c r="B25" s="429">
        <v>19</v>
      </c>
      <c r="C25" s="97" t="s">
        <v>196</v>
      </c>
      <c r="D25" s="97"/>
      <c r="E25" s="288">
        <v>2192165.16</v>
      </c>
      <c r="F25" s="288">
        <v>2656985.13</v>
      </c>
      <c r="G25" s="288">
        <v>1927391.35</v>
      </c>
      <c r="H25" s="288">
        <v>3679498.37</v>
      </c>
      <c r="I25" s="288">
        <v>10456040.010000002</v>
      </c>
      <c r="J25" s="861"/>
      <c r="K25" s="861"/>
    </row>
    <row r="26" spans="2:11" s="121" customFormat="1" ht="12.75">
      <c r="B26" s="429">
        <v>20</v>
      </c>
      <c r="C26" s="97" t="s">
        <v>183</v>
      </c>
      <c r="D26" s="97"/>
      <c r="E26" s="288">
        <v>3116252.64</v>
      </c>
      <c r="F26" s="288">
        <v>3192610.4699999997</v>
      </c>
      <c r="G26" s="288">
        <v>2876872.25</v>
      </c>
      <c r="H26" s="288">
        <v>3050470.17</v>
      </c>
      <c r="I26" s="288">
        <v>12236205.530000001</v>
      </c>
      <c r="J26" s="861"/>
      <c r="K26" s="861"/>
    </row>
    <row r="27" spans="2:11" s="122" customFormat="1" ht="12.75">
      <c r="B27" s="429">
        <v>21</v>
      </c>
      <c r="C27" s="266" t="s">
        <v>227</v>
      </c>
      <c r="D27" s="5"/>
      <c r="E27" s="288">
        <v>207796.08000000002</v>
      </c>
      <c r="F27" s="288">
        <v>217570.66</v>
      </c>
      <c r="G27" s="288">
        <v>11245.85</v>
      </c>
      <c r="H27" s="288">
        <v>265714.54</v>
      </c>
      <c r="I27" s="288">
        <v>702327.1299999999</v>
      </c>
      <c r="J27" s="864"/>
      <c r="K27" s="864"/>
    </row>
    <row r="28" spans="2:11" s="122" customFormat="1" ht="12.75">
      <c r="B28" s="429">
        <v>22</v>
      </c>
      <c r="C28" s="5" t="s">
        <v>197</v>
      </c>
      <c r="D28" s="5"/>
      <c r="E28" s="288">
        <v>1280194.8699999999</v>
      </c>
      <c r="F28" s="470">
        <v>1299329.56</v>
      </c>
      <c r="G28" s="288">
        <v>1268639.79</v>
      </c>
      <c r="H28" s="288">
        <v>1555080.27</v>
      </c>
      <c r="I28" s="288">
        <v>5403244.49</v>
      </c>
      <c r="J28" s="864"/>
      <c r="K28" s="864"/>
    </row>
    <row r="29" spans="2:11" s="121" customFormat="1" ht="12.75">
      <c r="B29" s="429">
        <v>23</v>
      </c>
      <c r="C29" s="5" t="s">
        <v>207</v>
      </c>
      <c r="D29" s="5"/>
      <c r="E29" s="288">
        <v>262502.25</v>
      </c>
      <c r="F29" s="288">
        <v>243563.38999999998</v>
      </c>
      <c r="G29" s="288">
        <v>256254.33000000002</v>
      </c>
      <c r="H29" s="288">
        <v>781705.56</v>
      </c>
      <c r="I29" s="288">
        <v>1544025.53</v>
      </c>
      <c r="J29" s="861"/>
      <c r="K29" s="861"/>
    </row>
    <row r="30" spans="2:11" s="122" customFormat="1" ht="25.5">
      <c r="B30" s="429">
        <v>24</v>
      </c>
      <c r="C30" s="16" t="s">
        <v>124</v>
      </c>
      <c r="D30" s="5"/>
      <c r="E30" s="288">
        <v>1270213.54</v>
      </c>
      <c r="F30" s="288">
        <v>2875545.3</v>
      </c>
      <c r="G30" s="288">
        <v>2534569.08</v>
      </c>
      <c r="H30" s="288">
        <v>4689424.83</v>
      </c>
      <c r="I30" s="288">
        <v>11369752.75</v>
      </c>
      <c r="J30" s="864"/>
      <c r="K30" s="864"/>
    </row>
    <row r="31" spans="2:11" s="122" customFormat="1" ht="25.5">
      <c r="B31" s="429">
        <v>25</v>
      </c>
      <c r="C31" s="5" t="s">
        <v>230</v>
      </c>
      <c r="D31" s="5"/>
      <c r="E31" s="288">
        <v>167021.84</v>
      </c>
      <c r="F31" s="288">
        <v>283640.48</v>
      </c>
      <c r="G31" s="288">
        <v>231068.65000000002</v>
      </c>
      <c r="H31" s="288">
        <v>150955.95</v>
      </c>
      <c r="I31" s="288">
        <v>832686.92</v>
      </c>
      <c r="J31" s="865"/>
      <c r="K31" s="865"/>
    </row>
    <row r="32" spans="2:11" s="122" customFormat="1" ht="12.75">
      <c r="B32" s="429">
        <v>26</v>
      </c>
      <c r="C32" s="5" t="s">
        <v>231</v>
      </c>
      <c r="D32" s="5"/>
      <c r="E32" s="288">
        <v>421888.73000000004</v>
      </c>
      <c r="F32" s="288">
        <v>1039307.67</v>
      </c>
      <c r="G32" s="288">
        <v>670757.73</v>
      </c>
      <c r="H32" s="288">
        <v>906357.96</v>
      </c>
      <c r="I32" s="288">
        <v>3038312.09</v>
      </c>
      <c r="J32" s="865"/>
      <c r="K32" s="865"/>
    </row>
    <row r="33" spans="2:11" s="122" customFormat="1" ht="12.75">
      <c r="B33" s="429">
        <v>27</v>
      </c>
      <c r="C33" s="266" t="s">
        <v>287</v>
      </c>
      <c r="D33" s="5"/>
      <c r="E33" s="288">
        <v>532850.78</v>
      </c>
      <c r="F33" s="288">
        <v>233216.01</v>
      </c>
      <c r="G33" s="288">
        <v>300942.54000000004</v>
      </c>
      <c r="H33" s="288">
        <v>229973.76</v>
      </c>
      <c r="I33" s="288">
        <v>1296983.1</v>
      </c>
      <c r="J33" s="866"/>
      <c r="K33" s="864"/>
    </row>
    <row r="34" spans="2:11" s="122" customFormat="1" ht="12.75">
      <c r="B34" s="429">
        <v>28</v>
      </c>
      <c r="C34" s="477" t="s">
        <v>266</v>
      </c>
      <c r="D34" s="5"/>
      <c r="E34" s="288">
        <v>0</v>
      </c>
      <c r="F34" s="288">
        <v>2749068.21</v>
      </c>
      <c r="G34" s="288">
        <v>507153.26</v>
      </c>
      <c r="H34" s="288">
        <v>1042012.62</v>
      </c>
      <c r="I34" s="288">
        <v>4298234.09</v>
      </c>
      <c r="J34" s="864"/>
      <c r="K34" s="864"/>
    </row>
    <row r="35" spans="2:11" s="122" customFormat="1" ht="12.75">
      <c r="B35" s="429">
        <v>29</v>
      </c>
      <c r="C35" s="477" t="s">
        <v>233</v>
      </c>
      <c r="D35" s="5"/>
      <c r="E35" s="288">
        <v>0</v>
      </c>
      <c r="F35" s="288">
        <v>509727.69</v>
      </c>
      <c r="G35" s="288">
        <v>275397.25</v>
      </c>
      <c r="H35" s="288">
        <v>296274.73</v>
      </c>
      <c r="I35" s="288">
        <v>1081399.67</v>
      </c>
      <c r="J35" s="864"/>
      <c r="K35" s="864"/>
    </row>
    <row r="36" spans="2:11" s="122" customFormat="1" ht="12.75">
      <c r="B36" s="429">
        <v>30</v>
      </c>
      <c r="C36" s="532" t="s">
        <v>286</v>
      </c>
      <c r="D36" s="5"/>
      <c r="E36" s="288">
        <v>0</v>
      </c>
      <c r="F36" s="288">
        <v>0</v>
      </c>
      <c r="G36" s="288">
        <v>240684.23</v>
      </c>
      <c r="H36" s="288">
        <v>509315.77</v>
      </c>
      <c r="I36" s="288">
        <v>750000</v>
      </c>
      <c r="J36" s="864"/>
      <c r="K36" s="864"/>
    </row>
    <row r="37" spans="2:11" s="122" customFormat="1" ht="12.75">
      <c r="B37" s="429">
        <v>31</v>
      </c>
      <c r="C37" s="532" t="s">
        <v>288</v>
      </c>
      <c r="D37" s="5"/>
      <c r="E37" s="288">
        <v>0</v>
      </c>
      <c r="F37" s="288">
        <v>0</v>
      </c>
      <c r="G37" s="288">
        <v>0</v>
      </c>
      <c r="H37" s="288">
        <v>942652.49</v>
      </c>
      <c r="I37" s="288">
        <v>942652.49</v>
      </c>
      <c r="J37" s="864"/>
      <c r="K37" s="864"/>
    </row>
    <row r="38" spans="2:11" s="122" customFormat="1" ht="12.75">
      <c r="B38" s="429">
        <v>32</v>
      </c>
      <c r="C38" s="532" t="s">
        <v>289</v>
      </c>
      <c r="D38" s="5"/>
      <c r="E38" s="288">
        <v>0</v>
      </c>
      <c r="F38" s="288">
        <v>0</v>
      </c>
      <c r="G38" s="288">
        <v>0</v>
      </c>
      <c r="H38" s="288">
        <v>400000</v>
      </c>
      <c r="I38" s="288">
        <v>400000</v>
      </c>
      <c r="J38" s="864"/>
      <c r="K38" s="864"/>
    </row>
    <row r="39" spans="2:11" s="23" customFormat="1" ht="12.75">
      <c r="B39" s="424"/>
      <c r="C39" s="427" t="s">
        <v>7</v>
      </c>
      <c r="D39" s="375">
        <v>264111872</v>
      </c>
      <c r="E39" s="375">
        <f>SUM(E7:E38)</f>
        <v>63796381.059999995</v>
      </c>
      <c r="F39" s="375">
        <f>SUM(F7:F38)</f>
        <v>61579039.93999998</v>
      </c>
      <c r="G39" s="375">
        <f>SUM(G7:G38)</f>
        <v>65783800.94</v>
      </c>
      <c r="H39" s="375">
        <f>SUM(H7:H38)</f>
        <v>72952650.05000001</v>
      </c>
      <c r="I39" s="857">
        <f>SUM(I7:I38)</f>
        <v>264111871.99999994</v>
      </c>
      <c r="J39" s="136"/>
      <c r="K39" s="136"/>
    </row>
    <row r="40" spans="2:11" s="23" customFormat="1" ht="14.25" customHeight="1">
      <c r="B40" s="136"/>
      <c r="C40" s="136"/>
      <c r="D40" s="508"/>
      <c r="E40" s="189"/>
      <c r="F40" s="24"/>
      <c r="G40" s="24"/>
      <c r="H40" s="24"/>
      <c r="I40" s="24"/>
      <c r="J40" s="136"/>
      <c r="K40" s="136"/>
    </row>
    <row r="41" spans="2:4" ht="15" customHeight="1">
      <c r="B41" s="39"/>
      <c r="C41" s="70"/>
      <c r="D41" s="35"/>
    </row>
    <row r="42" spans="2:11" s="19" customFormat="1" ht="12.75">
      <c r="B42" s="349" t="s">
        <v>109</v>
      </c>
      <c r="C42" s="88"/>
      <c r="D42" s="89"/>
      <c r="E42" s="323"/>
      <c r="F42" s="323"/>
      <c r="G42" s="20"/>
      <c r="H42" s="20"/>
      <c r="I42" s="20"/>
      <c r="J42" s="868"/>
      <c r="K42" s="868"/>
    </row>
    <row r="43" spans="2:11" s="19" customFormat="1" ht="12.75">
      <c r="B43" s="349" t="s">
        <v>275</v>
      </c>
      <c r="C43" s="88"/>
      <c r="D43" s="89"/>
      <c r="E43" s="323"/>
      <c r="F43" s="323"/>
      <c r="G43" s="20"/>
      <c r="H43" s="20"/>
      <c r="I43" s="20"/>
      <c r="J43" s="868"/>
      <c r="K43" s="868"/>
    </row>
    <row r="44" spans="2:11" s="7" customFormat="1" ht="12.75">
      <c r="B44" s="10" t="s">
        <v>276</v>
      </c>
      <c r="C44" s="499"/>
      <c r="D44" s="500"/>
      <c r="E44" s="501"/>
      <c r="F44" s="501"/>
      <c r="G44" s="14"/>
      <c r="H44" s="14"/>
      <c r="I44" s="14"/>
      <c r="J44" s="91"/>
      <c r="K44" s="91"/>
    </row>
    <row r="45" spans="2:11" s="30" customFormat="1" ht="33.75" customHeight="1">
      <c r="B45" s="502"/>
      <c r="C45" s="88"/>
      <c r="D45" s="89"/>
      <c r="E45" s="323"/>
      <c r="F45" s="323"/>
      <c r="G45" s="31"/>
      <c r="H45" s="31"/>
      <c r="I45" s="31"/>
      <c r="J45" s="869"/>
      <c r="K45" s="869"/>
    </row>
    <row r="46" spans="2:11" s="157" customFormat="1" ht="33.75" customHeight="1">
      <c r="B46" s="24"/>
      <c r="C46" s="24"/>
      <c r="D46" s="154"/>
      <c r="E46" s="166"/>
      <c r="F46" s="166"/>
      <c r="G46" s="166"/>
      <c r="H46" s="166"/>
      <c r="I46" s="166"/>
      <c r="J46" s="870"/>
      <c r="K46" s="870"/>
    </row>
    <row r="47" spans="1:11" s="23" customFormat="1" ht="33.75" customHeight="1">
      <c r="A47" s="36"/>
      <c r="E47" s="189"/>
      <c r="F47" s="24"/>
      <c r="G47" s="24"/>
      <c r="H47" s="24"/>
      <c r="I47" s="24"/>
      <c r="J47" s="136"/>
      <c r="K47" s="136"/>
    </row>
    <row r="48" spans="1:11" s="23" customFormat="1" ht="33.75" customHeight="1">
      <c r="A48" s="36"/>
      <c r="C48" s="109"/>
      <c r="D48" s="109"/>
      <c r="E48" s="189"/>
      <c r="F48" s="24"/>
      <c r="G48" s="24"/>
      <c r="H48" s="24"/>
      <c r="I48" s="24"/>
      <c r="J48" s="136"/>
      <c r="K48" s="136"/>
    </row>
    <row r="49" spans="1:11" s="23" customFormat="1" ht="33.75" customHeight="1">
      <c r="A49" s="20"/>
      <c r="B49" s="24"/>
      <c r="E49" s="189"/>
      <c r="F49" s="24"/>
      <c r="G49" s="24"/>
      <c r="H49" s="24"/>
      <c r="I49" s="24"/>
      <c r="J49" s="136"/>
      <c r="K49" s="136"/>
    </row>
    <row r="50" spans="1:11" s="23" customFormat="1" ht="33.75" customHeight="1">
      <c r="A50" s="14"/>
      <c r="B50" s="61"/>
      <c r="C50" s="54"/>
      <c r="D50" s="54"/>
      <c r="E50" s="189"/>
      <c r="F50" s="24"/>
      <c r="G50" s="24"/>
      <c r="H50" s="24"/>
      <c r="I50" s="24"/>
      <c r="J50" s="136"/>
      <c r="K50" s="136"/>
    </row>
    <row r="51" spans="1:11" s="15" customFormat="1" ht="33.75" customHeight="1">
      <c r="A51" s="13"/>
      <c r="B51" s="61"/>
      <c r="C51" s="39"/>
      <c r="D51" s="39"/>
      <c r="E51" s="228"/>
      <c r="F51" s="21"/>
      <c r="G51" s="21"/>
      <c r="H51" s="21"/>
      <c r="I51" s="21"/>
      <c r="J51" s="858"/>
      <c r="K51" s="858"/>
    </row>
    <row r="52" spans="1:11" s="51" customFormat="1" ht="33.75" customHeight="1">
      <c r="A52" s="23"/>
      <c r="B52" s="61"/>
      <c r="C52" s="61"/>
      <c r="D52" s="61"/>
      <c r="E52" s="190"/>
      <c r="F52" s="54"/>
      <c r="G52" s="54"/>
      <c r="H52" s="54"/>
      <c r="I52" s="54"/>
      <c r="J52" s="859"/>
      <c r="K52" s="859"/>
    </row>
    <row r="53" spans="5:11" s="65" customFormat="1" ht="33.75" customHeight="1">
      <c r="E53" s="64"/>
      <c r="F53" s="64"/>
      <c r="G53" s="64"/>
      <c r="H53" s="64"/>
      <c r="I53" s="64"/>
      <c r="J53" s="871"/>
      <c r="K53" s="871"/>
    </row>
    <row r="54" spans="5:11" s="65" customFormat="1" ht="33.75" customHeight="1">
      <c r="E54" s="64"/>
      <c r="F54" s="64"/>
      <c r="G54" s="64"/>
      <c r="H54" s="64"/>
      <c r="I54" s="64"/>
      <c r="J54" s="871"/>
      <c r="K54" s="871"/>
    </row>
    <row r="55" spans="2:11" s="15" customFormat="1" ht="33.75" customHeight="1">
      <c r="B55" s="119"/>
      <c r="C55" s="12"/>
      <c r="D55" s="240">
        <v>464756.04</v>
      </c>
      <c r="E55" s="228"/>
      <c r="F55" s="21"/>
      <c r="G55" s="21"/>
      <c r="H55" s="21"/>
      <c r="I55" s="21"/>
      <c r="J55" s="858"/>
      <c r="K55" s="858"/>
    </row>
    <row r="56" spans="2:11" s="51" customFormat="1" ht="33.75" customHeight="1">
      <c r="B56" s="69"/>
      <c r="D56" s="190">
        <v>333511</v>
      </c>
      <c r="E56" s="190"/>
      <c r="F56" s="54"/>
      <c r="G56" s="54"/>
      <c r="H56" s="54"/>
      <c r="I56" s="54"/>
      <c r="J56" s="859"/>
      <c r="K56" s="859"/>
    </row>
    <row r="57" ht="33.75" customHeight="1">
      <c r="D57" s="456">
        <f>D55-D56</f>
        <v>131245.03999999998</v>
      </c>
    </row>
  </sheetData>
  <sheetProtection/>
  <printOptions/>
  <pageMargins left="0.15748031496063" right="0.196850393700787" top="0.31" bottom="0.196850393700787" header="0.22" footer="0.236220472440945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J54"/>
  <sheetViews>
    <sheetView zoomScalePageLayoutView="0" workbookViewId="0" topLeftCell="A1">
      <selection activeCell="L26" sqref="L26"/>
    </sheetView>
  </sheetViews>
  <sheetFormatPr defaultColWidth="11.00390625" defaultRowHeight="29.25" customHeight="1"/>
  <cols>
    <col min="1" max="1" width="4.140625" style="131" customWidth="1"/>
    <col min="2" max="2" width="7.7109375" style="131" customWidth="1"/>
    <col min="3" max="3" width="31.421875" style="131" customWidth="1"/>
    <col min="4" max="4" width="14.57421875" style="132" customWidth="1"/>
    <col min="5" max="5" width="16.57421875" style="132" customWidth="1"/>
    <col min="6" max="6" width="16.421875" style="132" customWidth="1"/>
    <col min="7" max="7" width="16.7109375" style="131" customWidth="1"/>
    <col min="8" max="8" width="18.00390625" style="131" customWidth="1"/>
    <col min="9" max="16384" width="11.00390625" style="131" customWidth="1"/>
  </cols>
  <sheetData>
    <row r="1" spans="2:3" ht="29.25" customHeight="1">
      <c r="B1" s="351" t="s">
        <v>218</v>
      </c>
      <c r="C1" s="351"/>
    </row>
    <row r="2" ht="18" customHeight="1" thickBot="1">
      <c r="H2" s="47" t="s">
        <v>301</v>
      </c>
    </row>
    <row r="3" spans="1:62" ht="40.5" customHeight="1" thickBot="1">
      <c r="A3" s="210"/>
      <c r="B3" s="298" t="s">
        <v>116</v>
      </c>
      <c r="C3" s="604" t="s">
        <v>1</v>
      </c>
      <c r="D3" s="609" t="s">
        <v>253</v>
      </c>
      <c r="E3" s="415" t="s">
        <v>271</v>
      </c>
      <c r="F3" s="415" t="s">
        <v>270</v>
      </c>
      <c r="G3" s="415" t="s">
        <v>278</v>
      </c>
      <c r="H3" s="585" t="s">
        <v>274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</row>
    <row r="4" spans="1:8" ht="12.75">
      <c r="A4" s="211"/>
      <c r="B4" s="610">
        <v>1</v>
      </c>
      <c r="C4" s="611" t="s">
        <v>57</v>
      </c>
      <c r="D4" s="612">
        <v>1011783.94</v>
      </c>
      <c r="E4" s="612">
        <v>667477.25</v>
      </c>
      <c r="F4" s="612">
        <v>746309.0900000001</v>
      </c>
      <c r="G4" s="612">
        <v>1024222.61</v>
      </c>
      <c r="H4" s="872">
        <v>3449792.89</v>
      </c>
    </row>
    <row r="5" spans="1:8" ht="12.75">
      <c r="A5" s="211"/>
      <c r="B5" s="299">
        <v>2</v>
      </c>
      <c r="C5" s="605" t="s">
        <v>64</v>
      </c>
      <c r="D5" s="291">
        <v>4346547.6</v>
      </c>
      <c r="E5" s="291">
        <v>4530336.27</v>
      </c>
      <c r="F5" s="291">
        <v>5641360.24</v>
      </c>
      <c r="G5" s="291">
        <v>5142099.74</v>
      </c>
      <c r="H5" s="873">
        <v>19660343.85</v>
      </c>
    </row>
    <row r="6" spans="1:8" ht="12.75">
      <c r="A6" s="211"/>
      <c r="B6" s="299">
        <v>3</v>
      </c>
      <c r="C6" s="503" t="s">
        <v>176</v>
      </c>
      <c r="D6" s="291">
        <v>627145.61</v>
      </c>
      <c r="E6" s="291">
        <v>919267.72</v>
      </c>
      <c r="F6" s="291">
        <v>582648.3899999999</v>
      </c>
      <c r="G6" s="291">
        <v>204024.79</v>
      </c>
      <c r="H6" s="873">
        <v>2333086.51</v>
      </c>
    </row>
    <row r="7" spans="1:8" ht="12.75">
      <c r="A7" s="211"/>
      <c r="B7" s="299">
        <v>4</v>
      </c>
      <c r="C7" s="606" t="s">
        <v>55</v>
      </c>
      <c r="D7" s="291">
        <v>3749524.2699999996</v>
      </c>
      <c r="E7" s="291">
        <v>7672650.25</v>
      </c>
      <c r="F7" s="291">
        <v>4655984.470000001</v>
      </c>
      <c r="G7" s="291">
        <v>5818384.11</v>
      </c>
      <c r="H7" s="873">
        <v>21896543.1</v>
      </c>
    </row>
    <row r="8" spans="1:8" ht="12.75">
      <c r="A8" s="211"/>
      <c r="B8" s="299">
        <v>5</v>
      </c>
      <c r="C8" s="503" t="s">
        <v>10</v>
      </c>
      <c r="D8" s="291">
        <v>1035217.8300000001</v>
      </c>
      <c r="E8" s="291">
        <v>1104035.45</v>
      </c>
      <c r="F8" s="291">
        <v>897559.11</v>
      </c>
      <c r="G8" s="291">
        <v>1344062.87</v>
      </c>
      <c r="H8" s="873">
        <v>4380875.26</v>
      </c>
    </row>
    <row r="9" spans="1:8" ht="12.75">
      <c r="A9" s="211"/>
      <c r="B9" s="299">
        <v>6</v>
      </c>
      <c r="C9" s="503" t="s">
        <v>67</v>
      </c>
      <c r="D9" s="291">
        <v>115057.09</v>
      </c>
      <c r="E9" s="291">
        <v>293034.51</v>
      </c>
      <c r="F9" s="291">
        <v>0</v>
      </c>
      <c r="G9" s="291">
        <v>0</v>
      </c>
      <c r="H9" s="873">
        <v>408091.6</v>
      </c>
    </row>
    <row r="10" spans="1:8" ht="12.75">
      <c r="A10" s="211"/>
      <c r="B10" s="299">
        <v>7</v>
      </c>
      <c r="C10" s="503" t="s">
        <v>8</v>
      </c>
      <c r="D10" s="291">
        <v>1757028.92</v>
      </c>
      <c r="E10" s="291">
        <v>3406010.9299999997</v>
      </c>
      <c r="F10" s="291">
        <v>2572977.58</v>
      </c>
      <c r="G10" s="291">
        <v>1093754.09</v>
      </c>
      <c r="H10" s="873">
        <v>8829771.52</v>
      </c>
    </row>
    <row r="11" spans="1:8" ht="25.5">
      <c r="A11" s="211"/>
      <c r="B11" s="299">
        <v>8</v>
      </c>
      <c r="C11" s="503" t="s">
        <v>186</v>
      </c>
      <c r="D11" s="291">
        <v>14479367.14</v>
      </c>
      <c r="E11" s="291">
        <v>11826884.690000001</v>
      </c>
      <c r="F11" s="291">
        <v>15470183.219999999</v>
      </c>
      <c r="G11" s="291">
        <v>16506266.77</v>
      </c>
      <c r="H11" s="873">
        <v>58282701.82</v>
      </c>
    </row>
    <row r="12" spans="1:8" ht="12.75">
      <c r="A12" s="211"/>
      <c r="B12" s="299">
        <v>9</v>
      </c>
      <c r="C12" s="503" t="s">
        <v>56</v>
      </c>
      <c r="D12" s="291">
        <v>0</v>
      </c>
      <c r="E12" s="291">
        <v>0</v>
      </c>
      <c r="F12" s="291">
        <v>0</v>
      </c>
      <c r="G12" s="291">
        <v>14460</v>
      </c>
      <c r="H12" s="873">
        <v>14460</v>
      </c>
    </row>
    <row r="13" spans="1:8" ht="12.75">
      <c r="A13" s="211"/>
      <c r="B13" s="299">
        <v>10</v>
      </c>
      <c r="C13" s="503" t="s">
        <v>188</v>
      </c>
      <c r="D13" s="291">
        <v>793617.6799999999</v>
      </c>
      <c r="E13" s="291">
        <v>1561953.29</v>
      </c>
      <c r="F13" s="291">
        <v>2020087.06</v>
      </c>
      <c r="G13" s="291">
        <v>1610289.45</v>
      </c>
      <c r="H13" s="873">
        <v>5985947.4799999995</v>
      </c>
    </row>
    <row r="14" spans="1:8" ht="12.75">
      <c r="A14" s="211"/>
      <c r="B14" s="299">
        <v>11</v>
      </c>
      <c r="C14" s="503" t="s">
        <v>69</v>
      </c>
      <c r="D14" s="291">
        <v>194794.83000000002</v>
      </c>
      <c r="E14" s="291">
        <v>81164.51</v>
      </c>
      <c r="F14" s="291">
        <v>340890.93999999994</v>
      </c>
      <c r="G14" s="291">
        <v>190984.48</v>
      </c>
      <c r="H14" s="873">
        <v>807834.76</v>
      </c>
    </row>
    <row r="15" spans="1:8" ht="12.75">
      <c r="A15" s="211"/>
      <c r="B15" s="299">
        <v>12</v>
      </c>
      <c r="C15" s="606" t="s">
        <v>220</v>
      </c>
      <c r="D15" s="291">
        <v>4308621.54</v>
      </c>
      <c r="E15" s="291">
        <v>5181342.6899999995</v>
      </c>
      <c r="F15" s="291">
        <v>6885206.79</v>
      </c>
      <c r="G15" s="291">
        <v>5819315.07</v>
      </c>
      <c r="H15" s="873">
        <v>22194486.089999996</v>
      </c>
    </row>
    <row r="16" spans="1:8" ht="25.5">
      <c r="A16" s="211"/>
      <c r="B16" s="299">
        <v>13</v>
      </c>
      <c r="C16" s="503" t="s">
        <v>206</v>
      </c>
      <c r="D16" s="291">
        <v>808549.06</v>
      </c>
      <c r="E16" s="291">
        <v>882172.68</v>
      </c>
      <c r="F16" s="291">
        <v>1731987.3599999999</v>
      </c>
      <c r="G16" s="291">
        <v>391285.94</v>
      </c>
      <c r="H16" s="873">
        <v>3813995.04</v>
      </c>
    </row>
    <row r="17" spans="1:8" ht="12.75">
      <c r="A17" s="211"/>
      <c r="B17" s="299">
        <v>14</v>
      </c>
      <c r="C17" s="503" t="s">
        <v>11</v>
      </c>
      <c r="D17" s="291">
        <v>3463201.45</v>
      </c>
      <c r="E17" s="291">
        <v>9765126.629999999</v>
      </c>
      <c r="F17" s="291">
        <v>4667364.57</v>
      </c>
      <c r="G17" s="291">
        <v>2867272.87</v>
      </c>
      <c r="H17" s="873">
        <v>20762965.52</v>
      </c>
    </row>
    <row r="18" spans="1:8" s="227" customFormat="1" ht="12.75">
      <c r="A18" s="226"/>
      <c r="B18" s="299">
        <v>15</v>
      </c>
      <c r="C18" s="607" t="s">
        <v>12</v>
      </c>
      <c r="D18" s="408">
        <v>4372382.1899999995</v>
      </c>
      <c r="E18" s="408">
        <v>8158517.05</v>
      </c>
      <c r="F18" s="408">
        <v>4934186.08</v>
      </c>
      <c r="G18" s="291">
        <v>6759870.8</v>
      </c>
      <c r="H18" s="873">
        <v>24224956.119999997</v>
      </c>
    </row>
    <row r="19" spans="1:8" ht="12.75">
      <c r="A19" s="211"/>
      <c r="B19" s="299">
        <v>16</v>
      </c>
      <c r="C19" s="503" t="s">
        <v>205</v>
      </c>
      <c r="D19" s="291">
        <v>6322556.82</v>
      </c>
      <c r="E19" s="291">
        <v>6590602.9399999995</v>
      </c>
      <c r="F19" s="291">
        <v>5666968.49</v>
      </c>
      <c r="G19" s="291">
        <v>2775366.94</v>
      </c>
      <c r="H19" s="873">
        <v>21355495.189999998</v>
      </c>
    </row>
    <row r="20" spans="1:8" ht="12.75">
      <c r="A20" s="211"/>
      <c r="B20" s="299">
        <v>17</v>
      </c>
      <c r="C20" s="605" t="s">
        <v>227</v>
      </c>
      <c r="D20" s="291">
        <v>39002.82</v>
      </c>
      <c r="E20" s="291">
        <v>48464.02</v>
      </c>
      <c r="F20" s="291">
        <v>0</v>
      </c>
      <c r="G20" s="291">
        <v>193515.79</v>
      </c>
      <c r="H20" s="873">
        <v>280982.63</v>
      </c>
    </row>
    <row r="21" spans="1:8" ht="12.75">
      <c r="A21" s="211"/>
      <c r="B21" s="299">
        <v>18</v>
      </c>
      <c r="C21" s="605" t="s">
        <v>204</v>
      </c>
      <c r="D21" s="291">
        <v>645455.6599999999</v>
      </c>
      <c r="E21" s="291">
        <v>1776262.8599999999</v>
      </c>
      <c r="F21" s="291">
        <v>347921.14999999997</v>
      </c>
      <c r="G21" s="291">
        <v>430617.11</v>
      </c>
      <c r="H21" s="873">
        <v>3200256.7800000003</v>
      </c>
    </row>
    <row r="22" spans="1:8" ht="25.5">
      <c r="A22" s="211"/>
      <c r="B22" s="299">
        <v>19</v>
      </c>
      <c r="C22" s="503" t="s">
        <v>182</v>
      </c>
      <c r="D22" s="291">
        <v>846733.25</v>
      </c>
      <c r="E22" s="291">
        <v>1720089.79</v>
      </c>
      <c r="F22" s="291">
        <v>2021862.7200000002</v>
      </c>
      <c r="G22" s="291">
        <v>3603039.73</v>
      </c>
      <c r="H22" s="873">
        <v>8191725.49</v>
      </c>
    </row>
    <row r="23" spans="1:8" ht="12.75">
      <c r="A23" s="211"/>
      <c r="B23" s="299">
        <v>20</v>
      </c>
      <c r="C23" s="503" t="s">
        <v>70</v>
      </c>
      <c r="D23" s="291">
        <v>100335.57999999999</v>
      </c>
      <c r="E23" s="291">
        <v>284776.99</v>
      </c>
      <c r="F23" s="291">
        <v>322814.54</v>
      </c>
      <c r="G23" s="291">
        <v>515515.29</v>
      </c>
      <c r="H23" s="873">
        <v>1223442.4</v>
      </c>
    </row>
    <row r="24" spans="1:8" ht="12.75">
      <c r="A24" s="211"/>
      <c r="B24" s="299">
        <v>21</v>
      </c>
      <c r="C24" s="503" t="s">
        <v>184</v>
      </c>
      <c r="D24" s="291">
        <v>1081634.1400000001</v>
      </c>
      <c r="E24" s="291">
        <v>1452636.96</v>
      </c>
      <c r="F24" s="291">
        <v>2009094.3800000001</v>
      </c>
      <c r="G24" s="291">
        <v>1907619.89</v>
      </c>
      <c r="H24" s="873">
        <v>6450985.370000001</v>
      </c>
    </row>
    <row r="25" spans="1:8" ht="12.75">
      <c r="A25" s="211"/>
      <c r="B25" s="299">
        <v>22</v>
      </c>
      <c r="C25" s="503" t="s">
        <v>84</v>
      </c>
      <c r="D25" s="291">
        <v>52475.96</v>
      </c>
      <c r="E25" s="291">
        <v>377361.8</v>
      </c>
      <c r="F25" s="291">
        <v>560037.5700000001</v>
      </c>
      <c r="G25" s="291">
        <v>778022.49</v>
      </c>
      <c r="H25" s="873">
        <v>1767897.82</v>
      </c>
    </row>
    <row r="26" spans="1:8" ht="25.5">
      <c r="A26" s="211"/>
      <c r="B26" s="299">
        <v>23</v>
      </c>
      <c r="C26" s="606" t="s">
        <v>124</v>
      </c>
      <c r="D26" s="291">
        <v>407835.52999999997</v>
      </c>
      <c r="E26" s="291">
        <v>1432815.4100000001</v>
      </c>
      <c r="F26" s="291">
        <v>813193.1599999999</v>
      </c>
      <c r="G26" s="291">
        <v>604703.51</v>
      </c>
      <c r="H26" s="873">
        <v>3258547.61</v>
      </c>
    </row>
    <row r="27" spans="1:8" ht="25.5">
      <c r="A27" s="211"/>
      <c r="B27" s="299">
        <v>24</v>
      </c>
      <c r="C27" s="605" t="s">
        <v>230</v>
      </c>
      <c r="D27" s="291">
        <v>99928.81999999999</v>
      </c>
      <c r="E27" s="291">
        <v>291451.51</v>
      </c>
      <c r="F27" s="291">
        <v>208798.3</v>
      </c>
      <c r="G27" s="291">
        <v>227558.07</v>
      </c>
      <c r="H27" s="873">
        <v>827736.7</v>
      </c>
    </row>
    <row r="28" spans="1:8" ht="12.75">
      <c r="A28" s="211"/>
      <c r="B28" s="299">
        <v>25</v>
      </c>
      <c r="C28" s="605" t="s">
        <v>231</v>
      </c>
      <c r="D28" s="291">
        <v>153102.89</v>
      </c>
      <c r="E28" s="291">
        <v>153007.23</v>
      </c>
      <c r="F28" s="291">
        <v>132599.83000000002</v>
      </c>
      <c r="G28" s="291">
        <v>219264.25</v>
      </c>
      <c r="H28" s="873">
        <v>657974.2000000001</v>
      </c>
    </row>
    <row r="29" spans="1:8" ht="25.5">
      <c r="A29" s="211"/>
      <c r="B29" s="358">
        <v>26</v>
      </c>
      <c r="C29" s="479" t="s">
        <v>149</v>
      </c>
      <c r="D29" s="291">
        <v>564681.49</v>
      </c>
      <c r="E29" s="291">
        <v>691910.5700000001</v>
      </c>
      <c r="F29" s="291">
        <v>595557.9299999999</v>
      </c>
      <c r="G29" s="291">
        <v>851559.53</v>
      </c>
      <c r="H29" s="873">
        <v>2703709.5200000005</v>
      </c>
    </row>
    <row r="30" spans="1:8" ht="12.75">
      <c r="A30" s="211"/>
      <c r="B30" s="358">
        <v>27</v>
      </c>
      <c r="C30" s="576" t="s">
        <v>267</v>
      </c>
      <c r="D30" s="291">
        <v>0</v>
      </c>
      <c r="E30" s="291">
        <v>1409333.65</v>
      </c>
      <c r="F30" s="291">
        <v>486135.16</v>
      </c>
      <c r="G30" s="291">
        <v>886327.33</v>
      </c>
      <c r="H30" s="873">
        <v>2781796.1399999997</v>
      </c>
    </row>
    <row r="31" spans="1:8" ht="12.75">
      <c r="A31" s="211"/>
      <c r="B31" s="358">
        <v>28</v>
      </c>
      <c r="C31" s="576" t="s">
        <v>233</v>
      </c>
      <c r="D31" s="291">
        <v>0</v>
      </c>
      <c r="E31" s="291">
        <v>245561.15000000002</v>
      </c>
      <c r="F31" s="291">
        <v>468364.19</v>
      </c>
      <c r="G31" s="291">
        <v>418163.44</v>
      </c>
      <c r="H31" s="873">
        <v>1132088.78</v>
      </c>
    </row>
    <row r="32" spans="1:8" ht="12.75">
      <c r="A32" s="211"/>
      <c r="B32" s="358">
        <v>29</v>
      </c>
      <c r="C32" s="576" t="s">
        <v>277</v>
      </c>
      <c r="D32" s="394">
        <v>0</v>
      </c>
      <c r="E32" s="291">
        <v>0</v>
      </c>
      <c r="F32" s="291">
        <v>239702.16</v>
      </c>
      <c r="G32" s="291">
        <v>510297.84</v>
      </c>
      <c r="H32" s="873">
        <v>750000</v>
      </c>
    </row>
    <row r="33" spans="1:8" ht="12.75">
      <c r="A33" s="211"/>
      <c r="B33" s="358">
        <v>30</v>
      </c>
      <c r="C33" s="477" t="s">
        <v>288</v>
      </c>
      <c r="D33" s="394">
        <v>0</v>
      </c>
      <c r="E33" s="394">
        <v>0</v>
      </c>
      <c r="F33" s="394">
        <v>0</v>
      </c>
      <c r="G33" s="291">
        <v>410039.81</v>
      </c>
      <c r="H33" s="873">
        <v>410039.81</v>
      </c>
    </row>
    <row r="34" spans="1:8" ht="12.75">
      <c r="A34" s="211"/>
      <c r="B34" s="358">
        <v>31</v>
      </c>
      <c r="C34" s="477" t="s">
        <v>289</v>
      </c>
      <c r="D34" s="394">
        <v>0</v>
      </c>
      <c r="E34" s="394">
        <v>0</v>
      </c>
      <c r="F34" s="394">
        <v>0</v>
      </c>
      <c r="G34" s="291">
        <v>200000</v>
      </c>
      <c r="H34" s="873">
        <v>200000</v>
      </c>
    </row>
    <row r="35" spans="1:62" ht="13.5" thickBot="1">
      <c r="A35" s="210"/>
      <c r="B35" s="300"/>
      <c r="C35" s="608" t="s">
        <v>7</v>
      </c>
      <c r="D35" s="338">
        <f>SUM(D4:D34)</f>
        <v>51376582.10999999</v>
      </c>
      <c r="E35" s="338">
        <f>SUM(E4:E34)</f>
        <v>72524248.8</v>
      </c>
      <c r="F35" s="338">
        <f>SUM(F4:F34)</f>
        <v>65019794.47999998</v>
      </c>
      <c r="G35" s="338">
        <f>SUM(G4:G34)</f>
        <v>63317904.60999999</v>
      </c>
      <c r="H35" s="874">
        <f>SUM(H4:H34)</f>
        <v>252238530.00000003</v>
      </c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</row>
    <row r="37" spans="2:7" s="19" customFormat="1" ht="12.75">
      <c r="B37" s="135"/>
      <c r="C37" s="135"/>
      <c r="D37" s="20"/>
      <c r="E37" s="20"/>
      <c r="F37" s="20"/>
      <c r="G37" s="20"/>
    </row>
    <row r="38" spans="2:7" s="19" customFormat="1" ht="12.75">
      <c r="B38" s="349" t="s">
        <v>109</v>
      </c>
      <c r="C38" s="88"/>
      <c r="D38" s="323"/>
      <c r="E38" s="323"/>
      <c r="F38" s="20"/>
      <c r="G38" s="20"/>
    </row>
    <row r="39" spans="2:6" s="7" customFormat="1" ht="12.75">
      <c r="B39" s="349" t="s">
        <v>275</v>
      </c>
      <c r="C39" s="88"/>
      <c r="D39" s="323"/>
      <c r="E39" s="323"/>
      <c r="F39" s="14"/>
    </row>
    <row r="40" spans="2:6" s="30" customFormat="1" ht="12.75">
      <c r="B40" s="10" t="s">
        <v>276</v>
      </c>
      <c r="C40" s="499"/>
      <c r="D40" s="501"/>
      <c r="E40" s="501"/>
      <c r="F40" s="31"/>
    </row>
    <row r="41" spans="2:6" s="157" customFormat="1" ht="12.75">
      <c r="B41" s="502"/>
      <c r="C41" s="88"/>
      <c r="D41" s="323"/>
      <c r="E41" s="323"/>
      <c r="F41" s="166"/>
    </row>
    <row r="42" spans="2:6" s="157" customFormat="1" ht="29.25" customHeight="1">
      <c r="B42" s="24"/>
      <c r="C42" s="24"/>
      <c r="D42" s="166"/>
      <c r="E42" s="166"/>
      <c r="F42" s="166"/>
    </row>
    <row r="43" spans="2:6" s="157" customFormat="1" ht="29.25" customHeight="1">
      <c r="B43" s="24"/>
      <c r="C43" s="24"/>
      <c r="D43" s="166"/>
      <c r="E43" s="166"/>
      <c r="F43" s="166"/>
    </row>
    <row r="44" spans="3:6" s="39" customFormat="1" ht="29.25" customHeight="1">
      <c r="C44" s="70"/>
      <c r="D44" s="59"/>
      <c r="E44" s="59"/>
      <c r="F44" s="59"/>
    </row>
    <row r="45" spans="4:6" s="18" customFormat="1" ht="29.25" customHeight="1">
      <c r="D45" s="35"/>
      <c r="E45" s="35"/>
      <c r="F45" s="35"/>
    </row>
    <row r="46" spans="2:6" s="23" customFormat="1" ht="29.25" customHeight="1">
      <c r="B46" s="12"/>
      <c r="D46" s="24"/>
      <c r="E46" s="24"/>
      <c r="F46" s="24"/>
    </row>
    <row r="52" ht="29.25" customHeight="1">
      <c r="C52" s="61"/>
    </row>
    <row r="53" ht="29.25" customHeight="1">
      <c r="C53" s="61"/>
    </row>
    <row r="54" ht="29.25" customHeight="1">
      <c r="C54" s="132"/>
    </row>
  </sheetData>
  <sheetProtection/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.8515625" style="153" customWidth="1"/>
    <col min="2" max="2" width="4.7109375" style="153" customWidth="1"/>
    <col min="3" max="3" width="28.140625" style="876" bestFit="1" customWidth="1"/>
    <col min="4" max="4" width="16.140625" style="207" customWidth="1"/>
    <col min="5" max="5" width="16.00390625" style="480" customWidth="1"/>
    <col min="6" max="6" width="17.140625" style="480" customWidth="1"/>
    <col min="7" max="7" width="16.28125" style="879" customWidth="1"/>
    <col min="8" max="8" width="15.421875" style="879" customWidth="1"/>
    <col min="9" max="16384" width="9.140625" style="153" customWidth="1"/>
  </cols>
  <sheetData>
    <row r="1" spans="5:8" s="22" customFormat="1" ht="12.75">
      <c r="E1" s="75"/>
      <c r="F1" s="75"/>
      <c r="G1" s="75"/>
      <c r="H1" s="75"/>
    </row>
    <row r="2" spans="5:8" s="22" customFormat="1" ht="12.75">
      <c r="E2" s="75"/>
      <c r="F2" s="75"/>
      <c r="G2" s="75"/>
      <c r="H2" s="75"/>
    </row>
    <row r="3" spans="5:8" s="22" customFormat="1" ht="12.75">
      <c r="E3" s="75"/>
      <c r="F3" s="75"/>
      <c r="G3" s="75"/>
      <c r="H3" s="75"/>
    </row>
    <row r="4" spans="4:8" s="15" customFormat="1" ht="12.75" customHeight="1">
      <c r="D4" s="878"/>
      <c r="E4" s="228"/>
      <c r="F4" s="228"/>
      <c r="G4" s="228"/>
      <c r="H4" s="228"/>
    </row>
    <row r="7" spans="2:3" ht="12.75" customHeight="1">
      <c r="B7" s="214" t="s">
        <v>265</v>
      </c>
      <c r="C7" s="230"/>
    </row>
    <row r="9" ht="12.75">
      <c r="H9" s="47" t="s">
        <v>301</v>
      </c>
    </row>
    <row r="10" spans="2:8" ht="84.75" customHeight="1">
      <c r="B10" s="430" t="s">
        <v>116</v>
      </c>
      <c r="C10" s="430" t="s">
        <v>1</v>
      </c>
      <c r="D10" s="613" t="s">
        <v>254</v>
      </c>
      <c r="E10" s="337" t="s">
        <v>269</v>
      </c>
      <c r="F10" s="337" t="s">
        <v>270</v>
      </c>
      <c r="G10" s="337" t="s">
        <v>278</v>
      </c>
      <c r="H10" s="337" t="s">
        <v>274</v>
      </c>
    </row>
    <row r="11" spans="2:8" s="342" customFormat="1" ht="18" customHeight="1">
      <c r="B11" s="457">
        <v>1</v>
      </c>
      <c r="C11" s="458" t="s">
        <v>64</v>
      </c>
      <c r="D11" s="397">
        <v>143065.56</v>
      </c>
      <c r="E11" s="397">
        <v>236157.65</v>
      </c>
      <c r="F11" s="397">
        <v>209113.89</v>
      </c>
      <c r="G11" s="880">
        <v>357384.9410000001</v>
      </c>
      <c r="H11" s="880">
        <v>945722.0410000002</v>
      </c>
    </row>
    <row r="12" spans="2:8" s="342" customFormat="1" ht="18" customHeight="1">
      <c r="B12" s="457">
        <v>2</v>
      </c>
      <c r="C12" s="459" t="s">
        <v>8</v>
      </c>
      <c r="D12" s="397">
        <v>417437.30000000005</v>
      </c>
      <c r="E12" s="397">
        <v>542197.26</v>
      </c>
      <c r="F12" s="397">
        <v>585154.46</v>
      </c>
      <c r="G12" s="880">
        <v>1208306.7341200002</v>
      </c>
      <c r="H12" s="880">
        <v>2753095.7541199997</v>
      </c>
    </row>
    <row r="13" spans="2:8" s="342" customFormat="1" ht="21.75" customHeight="1">
      <c r="B13" s="457">
        <v>3</v>
      </c>
      <c r="C13" s="460" t="s">
        <v>180</v>
      </c>
      <c r="D13" s="397">
        <v>70230.18</v>
      </c>
      <c r="E13" s="397">
        <v>179477.13</v>
      </c>
      <c r="F13" s="397">
        <v>144362.04</v>
      </c>
      <c r="G13" s="880">
        <v>55738.245199999976</v>
      </c>
      <c r="H13" s="880">
        <v>449807.5952</v>
      </c>
    </row>
    <row r="14" spans="2:8" s="342" customFormat="1" ht="25.5" customHeight="1">
      <c r="B14" s="457">
        <v>4</v>
      </c>
      <c r="C14" s="461" t="s">
        <v>57</v>
      </c>
      <c r="D14" s="397">
        <v>46658.979999999996</v>
      </c>
      <c r="E14" s="397">
        <v>58312.130000000005</v>
      </c>
      <c r="F14" s="397">
        <v>66092.59</v>
      </c>
      <c r="G14" s="880">
        <v>97522.75520000004</v>
      </c>
      <c r="H14" s="880">
        <v>268586.4552</v>
      </c>
    </row>
    <row r="15" spans="2:8" s="342" customFormat="1" ht="25.5" customHeight="1">
      <c r="B15" s="457">
        <v>5</v>
      </c>
      <c r="C15" s="462" t="s">
        <v>244</v>
      </c>
      <c r="D15" s="397">
        <v>0</v>
      </c>
      <c r="E15" s="397">
        <v>0</v>
      </c>
      <c r="F15" s="397">
        <v>0</v>
      </c>
      <c r="G15" s="880">
        <v>0</v>
      </c>
      <c r="H15" s="880">
        <v>0</v>
      </c>
    </row>
    <row r="16" spans="2:8" s="342" customFormat="1" ht="25.5" customHeight="1">
      <c r="B16" s="457">
        <v>6</v>
      </c>
      <c r="C16" s="512" t="s">
        <v>243</v>
      </c>
      <c r="D16" s="397">
        <v>15649.44</v>
      </c>
      <c r="E16" s="397">
        <v>11737.08</v>
      </c>
      <c r="F16" s="397">
        <v>54796.31</v>
      </c>
      <c r="G16" s="880">
        <v>51045.32000000001</v>
      </c>
      <c r="H16" s="880">
        <v>133228.15</v>
      </c>
    </row>
    <row r="17" spans="2:8" s="268" customFormat="1" ht="19.5" customHeight="1">
      <c r="B17" s="384"/>
      <c r="C17" s="875" t="s">
        <v>7</v>
      </c>
      <c r="D17" s="396">
        <f>SUM(D11:D16)</f>
        <v>693041.46</v>
      </c>
      <c r="E17" s="396">
        <f>SUM(E11:E16)</f>
        <v>1027881.25</v>
      </c>
      <c r="F17" s="396">
        <f>SUM(F11:F16)</f>
        <v>1059519.29</v>
      </c>
      <c r="G17" s="877">
        <v>1769997.9955200003</v>
      </c>
      <c r="H17" s="877">
        <v>4550439.99552</v>
      </c>
    </row>
    <row r="19" spans="2:8" s="157" customFormat="1" ht="12.75" customHeight="1">
      <c r="B19" s="24"/>
      <c r="C19" s="24"/>
      <c r="E19" s="166"/>
      <c r="F19" s="166"/>
      <c r="G19" s="166"/>
      <c r="H19" s="166"/>
    </row>
    <row r="20" spans="2:8" s="154" customFormat="1" ht="12.75">
      <c r="B20" s="24"/>
      <c r="C20" s="188"/>
      <c r="E20" s="155"/>
      <c r="F20" s="155"/>
      <c r="G20" s="155"/>
      <c r="H20" s="155"/>
    </row>
    <row r="21" spans="2:8" s="154" customFormat="1" ht="12.75">
      <c r="B21" s="835"/>
      <c r="C21" s="835"/>
      <c r="E21" s="155"/>
      <c r="F21" s="155"/>
      <c r="G21" s="155"/>
      <c r="H21" s="155"/>
    </row>
    <row r="22" spans="1:8" s="154" customFormat="1" ht="12.75">
      <c r="A22" s="23"/>
      <c r="B22" s="24"/>
      <c r="C22" s="189"/>
      <c r="E22" s="155"/>
      <c r="F22" s="155"/>
      <c r="G22" s="155"/>
      <c r="H22" s="155"/>
    </row>
    <row r="23" spans="1:8" s="154" customFormat="1" ht="12.75">
      <c r="A23" s="23"/>
      <c r="B23" s="24"/>
      <c r="C23" s="189"/>
      <c r="E23" s="155"/>
      <c r="F23" s="155"/>
      <c r="G23" s="155"/>
      <c r="H23" s="155"/>
    </row>
    <row r="24" spans="1:8" s="154" customFormat="1" ht="12.75">
      <c r="A24" s="155"/>
      <c r="B24" s="24"/>
      <c r="C24" s="189"/>
      <c r="E24" s="155"/>
      <c r="F24" s="155"/>
      <c r="G24" s="155"/>
      <c r="H24" s="155"/>
    </row>
    <row r="25" spans="1:8" s="154" customFormat="1" ht="12.75">
      <c r="A25" s="155"/>
      <c r="B25" s="155"/>
      <c r="C25" s="155"/>
      <c r="E25" s="155"/>
      <c r="F25" s="155"/>
      <c r="G25" s="155"/>
      <c r="H25" s="155"/>
    </row>
    <row r="26" spans="5:8" s="154" customFormat="1" ht="12.75">
      <c r="E26" s="155"/>
      <c r="F26" s="155"/>
      <c r="G26" s="155"/>
      <c r="H26" s="155"/>
    </row>
  </sheetData>
  <sheetProtection/>
  <mergeCells count="1">
    <mergeCell ref="B21:C21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3" sqref="L13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7.28125" style="4" bestFit="1" customWidth="1"/>
    <col min="4" max="4" width="13.57421875" style="4" customWidth="1"/>
    <col min="5" max="5" width="17.57421875" style="286" customWidth="1"/>
    <col min="6" max="6" width="17.421875" style="286" customWidth="1"/>
    <col min="7" max="7" width="12.7109375" style="286" customWidth="1"/>
    <col min="8" max="9" width="16.00390625" style="286" customWidth="1"/>
    <col min="10" max="10" width="11.7109375" style="4" customWidth="1"/>
    <col min="11" max="48" width="9.140625" style="4" customWidth="1"/>
    <col min="49" max="16384" width="26.8515625" style="4" customWidth="1"/>
  </cols>
  <sheetData>
    <row r="1" spans="5:9" s="15" customFormat="1" ht="12.75" customHeight="1">
      <c r="E1" s="21"/>
      <c r="F1" s="21"/>
      <c r="G1" s="21"/>
      <c r="H1" s="21"/>
      <c r="I1" s="21"/>
    </row>
    <row r="3" spans="3:4" ht="12.75">
      <c r="C3" s="222" t="s">
        <v>215</v>
      </c>
      <c r="D3" s="222"/>
    </row>
    <row r="4" ht="12.75">
      <c r="B4" s="1"/>
    </row>
    <row r="5" spans="3:9" ht="12.75">
      <c r="C5" s="1"/>
      <c r="D5" s="1"/>
      <c r="I5" s="47" t="s">
        <v>301</v>
      </c>
    </row>
    <row r="6" spans="2:9" s="1" customFormat="1" ht="56.25" customHeight="1">
      <c r="B6" s="315" t="s">
        <v>21</v>
      </c>
      <c r="C6" s="315" t="s">
        <v>13</v>
      </c>
      <c r="D6" s="292" t="s">
        <v>261</v>
      </c>
      <c r="E6" s="381" t="s">
        <v>253</v>
      </c>
      <c r="F6" s="337" t="s">
        <v>269</v>
      </c>
      <c r="G6" s="337" t="s">
        <v>270</v>
      </c>
      <c r="H6" s="646" t="s">
        <v>278</v>
      </c>
      <c r="I6" s="646" t="s">
        <v>274</v>
      </c>
    </row>
    <row r="7" spans="2:10" s="91" customFormat="1" ht="25.5" customHeight="1">
      <c r="B7" s="385">
        <v>1</v>
      </c>
      <c r="C7" s="16" t="s">
        <v>53</v>
      </c>
      <c r="D7" s="16"/>
      <c r="E7" s="5">
        <v>1176691.69</v>
      </c>
      <c r="F7" s="5">
        <v>1849844.4699999997</v>
      </c>
      <c r="G7" s="5">
        <v>2939507.49</v>
      </c>
      <c r="H7" s="5">
        <v>4171666.96</v>
      </c>
      <c r="I7" s="5">
        <v>10137710.61</v>
      </c>
      <c r="J7" s="199"/>
    </row>
    <row r="8" spans="2:10" s="91" customFormat="1" ht="15" customHeight="1">
      <c r="B8" s="385">
        <v>2</v>
      </c>
      <c r="C8" s="16" t="s">
        <v>57</v>
      </c>
      <c r="D8" s="16"/>
      <c r="E8" s="5">
        <v>822967.48</v>
      </c>
      <c r="F8" s="5">
        <v>2088154.81</v>
      </c>
      <c r="G8" s="5">
        <v>2475954.77</v>
      </c>
      <c r="H8" s="5">
        <v>2886439.6000000006</v>
      </c>
      <c r="I8" s="5">
        <v>8273516.660000002</v>
      </c>
      <c r="J8" s="199"/>
    </row>
    <row r="9" spans="2:10" s="91" customFormat="1" ht="15" customHeight="1">
      <c r="B9" s="385">
        <v>3</v>
      </c>
      <c r="C9" s="16" t="s">
        <v>73</v>
      </c>
      <c r="D9" s="16"/>
      <c r="E9" s="5">
        <v>77286.04</v>
      </c>
      <c r="F9" s="5">
        <v>773179.7100000001</v>
      </c>
      <c r="G9" s="5">
        <v>158834.53</v>
      </c>
      <c r="H9" s="5">
        <v>175281.77999999994</v>
      </c>
      <c r="I9" s="5">
        <v>1184582.06</v>
      </c>
      <c r="J9" s="199"/>
    </row>
    <row r="10" spans="2:10" s="91" customFormat="1" ht="15" customHeight="1">
      <c r="B10" s="385">
        <v>4</v>
      </c>
      <c r="C10" s="97" t="s">
        <v>8</v>
      </c>
      <c r="D10" s="16"/>
      <c r="E10" s="5">
        <v>431766.44</v>
      </c>
      <c r="F10" s="5">
        <v>455193.15</v>
      </c>
      <c r="G10" s="5">
        <v>500106.82</v>
      </c>
      <c r="H10" s="5">
        <v>3335514.26</v>
      </c>
      <c r="I10" s="5">
        <v>4722580.67</v>
      </c>
      <c r="J10" s="199"/>
    </row>
    <row r="11" spans="2:9" s="6" customFormat="1" ht="17.25" customHeight="1">
      <c r="B11" s="280"/>
      <c r="C11" s="280" t="s">
        <v>7</v>
      </c>
      <c r="D11" s="280">
        <v>24318390</v>
      </c>
      <c r="E11" s="280">
        <f>SUM(E7:E10)</f>
        <v>2508711.65</v>
      </c>
      <c r="F11" s="280">
        <f>SUM(F7:F10)</f>
        <v>5166372.140000001</v>
      </c>
      <c r="G11" s="280">
        <f>SUM(G7:G10)</f>
        <v>6074403.61</v>
      </c>
      <c r="H11" s="280">
        <f>SUM(H7:H10)</f>
        <v>10568902.600000001</v>
      </c>
      <c r="I11" s="280">
        <f>SUM(I7:I10)</f>
        <v>24318390</v>
      </c>
    </row>
    <row r="12" spans="2:9" s="6" customFormat="1" ht="17.25" customHeight="1">
      <c r="B12" s="3"/>
      <c r="C12" s="3"/>
      <c r="D12" s="3"/>
      <c r="E12" s="3"/>
      <c r="F12" s="3"/>
      <c r="G12" s="3"/>
      <c r="H12" s="3"/>
      <c r="I12" s="3"/>
    </row>
    <row r="13" spans="1:9" s="15" customFormat="1" ht="12.75">
      <c r="A13" s="13"/>
      <c r="B13" s="61"/>
      <c r="C13" s="39"/>
      <c r="D13" s="39"/>
      <c r="E13" s="21"/>
      <c r="F13" s="21"/>
      <c r="G13" s="21"/>
      <c r="H13" s="21"/>
      <c r="I13" s="21"/>
    </row>
    <row r="14" spans="1:9" s="51" customFormat="1" ht="12.75">
      <c r="A14" s="23"/>
      <c r="B14" s="61"/>
      <c r="C14" s="61"/>
      <c r="D14" s="61"/>
      <c r="E14" s="54"/>
      <c r="F14" s="54"/>
      <c r="G14" s="54"/>
      <c r="H14" s="54"/>
      <c r="I14" s="54"/>
    </row>
    <row r="15" spans="1:9" s="51" customFormat="1" ht="12.75">
      <c r="A15" s="23"/>
      <c r="B15" s="61"/>
      <c r="C15" s="257"/>
      <c r="D15" s="61"/>
      <c r="E15" s="54"/>
      <c r="F15" s="54"/>
      <c r="G15" s="54"/>
      <c r="H15" s="54"/>
      <c r="I15" s="54"/>
    </row>
    <row r="16" spans="3:9" s="88" customFormat="1" ht="12.75">
      <c r="C16" s="89"/>
      <c r="D16" s="89"/>
      <c r="E16" s="89"/>
      <c r="F16" s="89"/>
      <c r="G16" s="89"/>
      <c r="H16" s="89"/>
      <c r="I16" s="89"/>
    </row>
    <row r="17" spans="2:9" s="23" customFormat="1" ht="12.75">
      <c r="B17" s="12"/>
      <c r="E17" s="24"/>
      <c r="F17" s="24"/>
      <c r="G17" s="24"/>
      <c r="H17" s="24"/>
      <c r="I17" s="24"/>
    </row>
    <row r="18" spans="2:9" s="15" customFormat="1" ht="12.75">
      <c r="B18" s="119"/>
      <c r="C18" s="12"/>
      <c r="D18" s="12"/>
      <c r="E18" s="21"/>
      <c r="F18" s="21"/>
      <c r="G18" s="21"/>
      <c r="H18" s="21"/>
      <c r="I18" s="21"/>
    </row>
    <row r="19" spans="2:9" s="51" customFormat="1" ht="12.75">
      <c r="B19" s="69"/>
      <c r="E19" s="54"/>
      <c r="F19" s="54"/>
      <c r="G19" s="54"/>
      <c r="H19" s="54"/>
      <c r="I19" s="54"/>
    </row>
    <row r="20" spans="5:9" s="61" customFormat="1" ht="12.75">
      <c r="E20" s="62"/>
      <c r="F20" s="62"/>
      <c r="G20" s="62"/>
      <c r="H20" s="62"/>
      <c r="I20" s="62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E18" sqref="E18:E19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9.57421875" style="0" customWidth="1"/>
    <col min="4" max="4" width="12.8515625" style="0" customWidth="1"/>
    <col min="5" max="5" width="14.00390625" style="294" customWidth="1"/>
    <col min="6" max="6" width="15.28125" style="294" customWidth="1"/>
    <col min="7" max="7" width="17.00390625" style="294" customWidth="1"/>
    <col min="8" max="8" width="17.28125" style="0" customWidth="1"/>
    <col min="9" max="9" width="17.421875" style="0" customWidth="1"/>
  </cols>
  <sheetData>
    <row r="3" spans="2:9" s="4" customFormat="1" ht="39" customHeight="1">
      <c r="B3" s="893" t="s">
        <v>260</v>
      </c>
      <c r="C3" s="893"/>
      <c r="D3" s="893"/>
      <c r="E3" s="893"/>
      <c r="F3" s="893"/>
      <c r="G3" s="893"/>
      <c r="H3" s="893"/>
      <c r="I3" s="893"/>
    </row>
    <row r="4" spans="2:7" s="4" customFormat="1" ht="25.5" customHeight="1">
      <c r="B4" s="836"/>
      <c r="C4" s="836"/>
      <c r="D4" s="334"/>
      <c r="E4" s="286"/>
      <c r="F4" s="286"/>
      <c r="G4" s="286"/>
    </row>
    <row r="5" spans="2:7" s="4" customFormat="1" ht="12.75">
      <c r="B5" s="1"/>
      <c r="C5" s="1"/>
      <c r="D5" s="1"/>
      <c r="E5" s="286"/>
      <c r="F5" s="286"/>
      <c r="G5" s="286"/>
    </row>
    <row r="6" spans="3:9" s="4" customFormat="1" ht="12.75">
      <c r="C6" s="1"/>
      <c r="D6" s="1"/>
      <c r="E6" s="286"/>
      <c r="F6" s="286"/>
      <c r="G6" s="286"/>
      <c r="I6" s="47" t="s">
        <v>301</v>
      </c>
    </row>
    <row r="7" spans="2:9" s="1" customFormat="1" ht="56.25" customHeight="1">
      <c r="B7" s="315" t="s">
        <v>21</v>
      </c>
      <c r="C7" s="315" t="s">
        <v>13</v>
      </c>
      <c r="D7" s="292" t="s">
        <v>263</v>
      </c>
      <c r="E7" s="381" t="s">
        <v>253</v>
      </c>
      <c r="F7" s="337" t="s">
        <v>269</v>
      </c>
      <c r="G7" s="337" t="s">
        <v>270</v>
      </c>
      <c r="H7" s="628" t="s">
        <v>278</v>
      </c>
      <c r="I7" s="628" t="s">
        <v>274</v>
      </c>
    </row>
    <row r="8" spans="2:9" s="91" customFormat="1" ht="30" customHeight="1">
      <c r="B8" s="395">
        <v>1</v>
      </c>
      <c r="C8" s="881" t="s">
        <v>8</v>
      </c>
      <c r="D8" s="359"/>
      <c r="E8" s="5">
        <v>174458.29</v>
      </c>
      <c r="F8" s="5">
        <v>2270652.19</v>
      </c>
      <c r="G8" s="5">
        <v>3454333.05</v>
      </c>
      <c r="H8" s="5">
        <v>3617624.97</v>
      </c>
      <c r="I8" s="5">
        <v>9517068.499999998</v>
      </c>
    </row>
    <row r="9" spans="2:9" s="6" customFormat="1" ht="22.5" customHeight="1">
      <c r="B9" s="443">
        <v>2</v>
      </c>
      <c r="C9" s="466" t="s">
        <v>180</v>
      </c>
      <c r="D9" s="280"/>
      <c r="E9" s="5">
        <v>0</v>
      </c>
      <c r="F9" s="5">
        <v>0</v>
      </c>
      <c r="G9" s="5">
        <v>528659.59</v>
      </c>
      <c r="H9" s="5">
        <v>739088.91</v>
      </c>
      <c r="I9" s="5">
        <v>1267748.5</v>
      </c>
    </row>
    <row r="10" spans="2:9" s="6" customFormat="1" ht="31.5" customHeight="1">
      <c r="B10" s="443">
        <v>3</v>
      </c>
      <c r="C10" s="466" t="s">
        <v>57</v>
      </c>
      <c r="D10" s="280"/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2:9" s="6" customFormat="1" ht="31.5" customHeight="1">
      <c r="B11" s="443">
        <v>4</v>
      </c>
      <c r="C11" s="882" t="s">
        <v>244</v>
      </c>
      <c r="D11" s="280"/>
      <c r="E11" s="5">
        <v>0</v>
      </c>
      <c r="F11" s="5">
        <v>0</v>
      </c>
      <c r="G11" s="5">
        <v>67602.15</v>
      </c>
      <c r="H11" s="5">
        <v>46000.850000000006</v>
      </c>
      <c r="I11" s="5">
        <v>113603</v>
      </c>
    </row>
    <row r="12" spans="2:9" s="6" customFormat="1" ht="17.25" customHeight="1">
      <c r="B12" s="280"/>
      <c r="C12" s="280" t="s">
        <v>7</v>
      </c>
      <c r="D12" s="280">
        <v>10898420</v>
      </c>
      <c r="E12" s="280">
        <f>SUM(E8:E9)</f>
        <v>174458.29</v>
      </c>
      <c r="F12" s="280">
        <f>SUM(F8:F11)</f>
        <v>2270652.19</v>
      </c>
      <c r="G12" s="280">
        <f>SUM(G8:G11)</f>
        <v>4050594.7899999996</v>
      </c>
      <c r="H12" s="280">
        <f>SUM(H8:H11)</f>
        <v>4402714.7299999995</v>
      </c>
      <c r="I12" s="280">
        <f>SUM(I8:I11)</f>
        <v>10898419.999999998</v>
      </c>
    </row>
    <row r="13" spans="2:7" s="6" customFormat="1" ht="17.25" customHeight="1">
      <c r="B13" s="3"/>
      <c r="C13" s="3"/>
      <c r="D13" s="3"/>
      <c r="E13" s="3"/>
      <c r="F13" s="3"/>
      <c r="G13" s="3"/>
    </row>
    <row r="14" spans="2:7" s="19" customFormat="1" ht="12.75" customHeight="1">
      <c r="B14" s="349"/>
      <c r="C14" s="88"/>
      <c r="D14" s="89"/>
      <c r="E14" s="89"/>
      <c r="F14" s="323"/>
      <c r="G14" s="234"/>
    </row>
    <row r="15" spans="2:7" s="7" customFormat="1" ht="12.75">
      <c r="B15" s="349"/>
      <c r="C15" s="88"/>
      <c r="D15" s="89"/>
      <c r="E15" s="89"/>
      <c r="F15" s="323"/>
      <c r="G15" s="234"/>
    </row>
    <row r="16" spans="2:7" s="30" customFormat="1" ht="12.75">
      <c r="B16" s="10"/>
      <c r="C16" s="499"/>
      <c r="D16" s="500"/>
      <c r="E16" s="500"/>
      <c r="F16" s="501"/>
      <c r="G16" s="355"/>
    </row>
    <row r="17" spans="2:7" s="157" customFormat="1" ht="12.75">
      <c r="B17" s="502"/>
      <c r="C17" s="88"/>
      <c r="D17" s="89"/>
      <c r="E17" s="89"/>
      <c r="F17" s="323"/>
      <c r="G17" s="234"/>
    </row>
    <row r="18" spans="2:7" s="157" customFormat="1" ht="12.75" customHeight="1">
      <c r="B18" s="24"/>
      <c r="C18" s="24"/>
      <c r="D18" s="154"/>
      <c r="E18" s="166"/>
      <c r="F18" s="166"/>
      <c r="G18" s="166"/>
    </row>
    <row r="19" spans="1:7" s="23" customFormat="1" ht="12.75">
      <c r="A19" s="36"/>
      <c r="B19" s="36"/>
      <c r="C19" s="255"/>
      <c r="D19" s="255"/>
      <c r="E19" s="24"/>
      <c r="F19" s="24"/>
      <c r="G19" s="24"/>
    </row>
    <row r="20" spans="1:7" s="23" customFormat="1" ht="12.75">
      <c r="A20" s="20"/>
      <c r="B20" s="20"/>
      <c r="C20" s="256"/>
      <c r="D20" s="256"/>
      <c r="E20" s="24"/>
      <c r="F20" s="24"/>
      <c r="G20" s="24"/>
    </row>
    <row r="21" spans="1:7" s="23" customFormat="1" ht="12.75">
      <c r="A21" s="20"/>
      <c r="B21" s="14"/>
      <c r="C21" s="140"/>
      <c r="D21" s="140"/>
      <c r="E21" s="24"/>
      <c r="F21" s="24"/>
      <c r="G21" s="24"/>
    </row>
  </sheetData>
  <sheetProtection/>
  <mergeCells count="2">
    <mergeCell ref="B4:C4"/>
    <mergeCell ref="B3:I3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81"/>
  <sheetViews>
    <sheetView tabSelected="1" zoomScalePageLayoutView="0" workbookViewId="0" topLeftCell="A1">
      <pane ySplit="4" topLeftCell="A56" activePane="bottomLeft" state="frozen"/>
      <selection pane="topLeft" activeCell="A1" sqref="A1:W35"/>
      <selection pane="bottomLeft" activeCell="J63" sqref="J62:J63"/>
    </sheetView>
  </sheetViews>
  <sheetFormatPr defaultColWidth="11.421875" defaultRowHeight="32.25" customHeight="1"/>
  <cols>
    <col min="1" max="1" width="1.57421875" style="157" customWidth="1"/>
    <col min="2" max="2" width="4.57421875" style="157" customWidth="1"/>
    <col min="3" max="3" width="41.421875" style="178" customWidth="1"/>
    <col min="4" max="4" width="23.57421875" style="178" customWidth="1"/>
    <col min="5" max="5" width="17.8515625" style="166" customWidth="1"/>
    <col min="6" max="6" width="17.8515625" style="157" customWidth="1"/>
    <col min="7" max="16384" width="11.421875" style="157" customWidth="1"/>
  </cols>
  <sheetData>
    <row r="1" s="22" customFormat="1" ht="27" customHeight="1"/>
    <row r="2" spans="2:5" ht="38.25" customHeight="1">
      <c r="B2" s="837" t="s">
        <v>135</v>
      </c>
      <c r="C2" s="837"/>
      <c r="D2" s="837"/>
      <c r="E2" s="837"/>
    </row>
    <row r="3" spans="3:6" s="158" customFormat="1" ht="27" customHeight="1">
      <c r="C3" s="159"/>
      <c r="D3" s="160"/>
      <c r="E3" s="161"/>
      <c r="F3" s="47" t="s">
        <v>301</v>
      </c>
    </row>
    <row r="4" spans="2:6" s="162" customFormat="1" ht="49.5" customHeight="1">
      <c r="B4" s="333" t="s">
        <v>20</v>
      </c>
      <c r="C4" s="333" t="s">
        <v>136</v>
      </c>
      <c r="D4" s="333" t="s">
        <v>137</v>
      </c>
      <c r="E4" s="332" t="s">
        <v>138</v>
      </c>
      <c r="F4" s="333" t="s">
        <v>262</v>
      </c>
    </row>
    <row r="5" spans="2:6" ht="12.75" customHeight="1">
      <c r="B5" s="326"/>
      <c r="C5" s="327" t="s">
        <v>139</v>
      </c>
      <c r="D5" s="328" t="s">
        <v>140</v>
      </c>
      <c r="E5" s="247">
        <v>561</v>
      </c>
      <c r="F5" s="302">
        <v>3744114</v>
      </c>
    </row>
    <row r="6" spans="2:6" ht="12.75">
      <c r="B6" s="163"/>
      <c r="C6" s="164" t="s">
        <v>139</v>
      </c>
      <c r="D6" s="165" t="s">
        <v>145</v>
      </c>
      <c r="E6" s="232">
        <v>636</v>
      </c>
      <c r="F6" s="302">
        <v>183168</v>
      </c>
    </row>
    <row r="7" spans="2:6" ht="12.75" customHeight="1">
      <c r="B7" s="163"/>
      <c r="C7" s="164" t="s">
        <v>139</v>
      </c>
      <c r="D7" s="165" t="s">
        <v>141</v>
      </c>
      <c r="E7" s="275">
        <v>4832</v>
      </c>
      <c r="F7" s="302">
        <v>288364.49</v>
      </c>
    </row>
    <row r="8" spans="2:6" ht="12.75" customHeight="1">
      <c r="B8" s="163"/>
      <c r="C8" s="164" t="s">
        <v>139</v>
      </c>
      <c r="D8" s="165" t="s">
        <v>142</v>
      </c>
      <c r="E8" s="275">
        <v>6045.08</v>
      </c>
      <c r="F8" s="302">
        <v>234246.84999999998</v>
      </c>
    </row>
    <row r="9" spans="2:6" s="162" customFormat="1" ht="25.5" customHeight="1">
      <c r="B9" s="167">
        <v>1</v>
      </c>
      <c r="C9" s="168" t="s">
        <v>143</v>
      </c>
      <c r="D9" s="168"/>
      <c r="E9" s="169"/>
      <c r="F9" s="362">
        <v>4449893.34</v>
      </c>
    </row>
    <row r="10" spans="2:6" ht="12.75" customHeight="1">
      <c r="B10" s="163"/>
      <c r="C10" s="164" t="s">
        <v>144</v>
      </c>
      <c r="D10" s="165" t="s">
        <v>140</v>
      </c>
      <c r="E10" s="247">
        <v>561</v>
      </c>
      <c r="F10" s="302">
        <v>2219316</v>
      </c>
    </row>
    <row r="11" spans="2:6" ht="12.75">
      <c r="B11" s="163"/>
      <c r="C11" s="164" t="s">
        <v>144</v>
      </c>
      <c r="D11" s="165" t="s">
        <v>145</v>
      </c>
      <c r="E11" s="232">
        <v>636</v>
      </c>
      <c r="F11" s="302">
        <v>328812</v>
      </c>
    </row>
    <row r="12" spans="2:6" ht="12.75" customHeight="1">
      <c r="B12" s="163"/>
      <c r="C12" s="164" t="s">
        <v>144</v>
      </c>
      <c r="D12" s="165" t="s">
        <v>141</v>
      </c>
      <c r="E12" s="275">
        <v>4832</v>
      </c>
      <c r="F12" s="302">
        <v>458775.23000000004</v>
      </c>
    </row>
    <row r="13" spans="2:6" s="162" customFormat="1" ht="38.25" customHeight="1">
      <c r="B13" s="167">
        <v>2</v>
      </c>
      <c r="C13" s="168" t="s">
        <v>146</v>
      </c>
      <c r="D13" s="170"/>
      <c r="E13" s="169"/>
      <c r="F13" s="363">
        <v>3006903.23</v>
      </c>
    </row>
    <row r="14" spans="2:6" ht="12.75" customHeight="1">
      <c r="B14" s="163"/>
      <c r="C14" s="164" t="s">
        <v>147</v>
      </c>
      <c r="D14" s="165" t="s">
        <v>140</v>
      </c>
      <c r="E14" s="247">
        <v>561</v>
      </c>
      <c r="F14" s="302">
        <v>1842324</v>
      </c>
    </row>
    <row r="15" spans="2:6" ht="12.75">
      <c r="B15" s="163"/>
      <c r="C15" s="164" t="s">
        <v>147</v>
      </c>
      <c r="D15" s="165" t="s">
        <v>145</v>
      </c>
      <c r="E15" s="232">
        <v>636</v>
      </c>
      <c r="F15" s="302">
        <v>83316</v>
      </c>
    </row>
    <row r="16" spans="2:6" ht="12.75" customHeight="1">
      <c r="B16" s="163"/>
      <c r="C16" s="164" t="s">
        <v>147</v>
      </c>
      <c r="D16" s="165" t="s">
        <v>141</v>
      </c>
      <c r="E16" s="275">
        <v>4832</v>
      </c>
      <c r="F16" s="302">
        <v>0</v>
      </c>
    </row>
    <row r="17" spans="2:6" s="162" customFormat="1" ht="25.5" customHeight="1">
      <c r="B17" s="167">
        <v>3</v>
      </c>
      <c r="C17" s="168" t="s">
        <v>148</v>
      </c>
      <c r="D17" s="170"/>
      <c r="E17" s="169"/>
      <c r="F17" s="363">
        <v>1925640</v>
      </c>
    </row>
    <row r="18" spans="2:6" ht="25.5" customHeight="1">
      <c r="B18" s="163"/>
      <c r="C18" s="249" t="s">
        <v>290</v>
      </c>
      <c r="D18" s="165" t="s">
        <v>140</v>
      </c>
      <c r="E18" s="247">
        <v>561</v>
      </c>
      <c r="F18" s="302">
        <v>4562052</v>
      </c>
    </row>
    <row r="19" spans="2:6" ht="25.5">
      <c r="B19" s="163"/>
      <c r="C19" s="249" t="s">
        <v>290</v>
      </c>
      <c r="D19" s="165" t="s">
        <v>145</v>
      </c>
      <c r="E19" s="232">
        <v>636</v>
      </c>
      <c r="F19" s="302">
        <v>524064</v>
      </c>
    </row>
    <row r="20" spans="2:6" ht="25.5" customHeight="1">
      <c r="B20" s="163"/>
      <c r="C20" s="249" t="s">
        <v>290</v>
      </c>
      <c r="D20" s="165" t="s">
        <v>141</v>
      </c>
      <c r="E20" s="275">
        <v>4832</v>
      </c>
      <c r="F20" s="302">
        <v>674441.2775</v>
      </c>
    </row>
    <row r="21" spans="2:6" ht="25.5" customHeight="1">
      <c r="B21" s="163"/>
      <c r="C21" s="249" t="s">
        <v>290</v>
      </c>
      <c r="D21" s="165" t="s">
        <v>142</v>
      </c>
      <c r="E21" s="275">
        <v>6045.08</v>
      </c>
      <c r="F21" s="302">
        <v>72540.95999999999</v>
      </c>
    </row>
    <row r="22" spans="2:6" s="162" customFormat="1" ht="25.5" customHeight="1">
      <c r="B22" s="167">
        <v>4</v>
      </c>
      <c r="C22" s="168" t="s">
        <v>150</v>
      </c>
      <c r="D22" s="170"/>
      <c r="E22" s="169"/>
      <c r="F22" s="363">
        <v>5833098.2375</v>
      </c>
    </row>
    <row r="23" spans="2:6" ht="25.5" customHeight="1">
      <c r="B23" s="163"/>
      <c r="C23" s="279" t="s">
        <v>291</v>
      </c>
      <c r="D23" s="165" t="s">
        <v>140</v>
      </c>
      <c r="E23" s="247">
        <v>561</v>
      </c>
      <c r="F23" s="302">
        <v>643467</v>
      </c>
    </row>
    <row r="24" spans="2:6" ht="25.5" customHeight="1">
      <c r="B24" s="163"/>
      <c r="C24" s="279" t="s">
        <v>291</v>
      </c>
      <c r="D24" s="165" t="s">
        <v>141</v>
      </c>
      <c r="E24" s="275">
        <v>4832</v>
      </c>
      <c r="F24" s="302">
        <v>0</v>
      </c>
    </row>
    <row r="25" spans="2:6" s="162" customFormat="1" ht="25.5" customHeight="1">
      <c r="B25" s="167">
        <v>5</v>
      </c>
      <c r="C25" s="583" t="s">
        <v>291</v>
      </c>
      <c r="D25" s="168"/>
      <c r="E25" s="169"/>
      <c r="F25" s="363">
        <v>643467</v>
      </c>
    </row>
    <row r="26" spans="2:6" ht="25.5" customHeight="1">
      <c r="B26" s="163"/>
      <c r="C26" s="249" t="s">
        <v>292</v>
      </c>
      <c r="D26" s="165" t="s">
        <v>140</v>
      </c>
      <c r="E26" s="247">
        <v>561</v>
      </c>
      <c r="F26" s="302">
        <v>662541</v>
      </c>
    </row>
    <row r="27" spans="2:6" ht="25.5">
      <c r="B27" s="163"/>
      <c r="C27" s="249" t="s">
        <v>292</v>
      </c>
      <c r="D27" s="165" t="s">
        <v>141</v>
      </c>
      <c r="E27" s="275">
        <v>4832</v>
      </c>
      <c r="F27" s="302">
        <v>207776</v>
      </c>
    </row>
    <row r="28" spans="2:6" s="162" customFormat="1" ht="37.5" customHeight="1">
      <c r="B28" s="167">
        <v>6</v>
      </c>
      <c r="C28" s="171" t="s">
        <v>292</v>
      </c>
      <c r="D28" s="168"/>
      <c r="E28" s="169"/>
      <c r="F28" s="363">
        <v>870317</v>
      </c>
    </row>
    <row r="29" spans="2:6" ht="27.75" customHeight="1">
      <c r="B29" s="163"/>
      <c r="C29" s="249" t="s">
        <v>151</v>
      </c>
      <c r="D29" s="165" t="s">
        <v>140</v>
      </c>
      <c r="E29" s="247">
        <v>561</v>
      </c>
      <c r="F29" s="302">
        <v>3414807</v>
      </c>
    </row>
    <row r="30" spans="2:6" ht="25.5">
      <c r="B30" s="163"/>
      <c r="C30" s="164" t="s">
        <v>151</v>
      </c>
      <c r="D30" s="165" t="s">
        <v>145</v>
      </c>
      <c r="E30" s="232">
        <v>636</v>
      </c>
      <c r="F30" s="302">
        <v>390504</v>
      </c>
    </row>
    <row r="31" spans="2:6" s="162" customFormat="1" ht="26.25" thickBot="1">
      <c r="B31" s="182">
        <v>7</v>
      </c>
      <c r="C31" s="215" t="s">
        <v>152</v>
      </c>
      <c r="D31" s="216"/>
      <c r="E31" s="183"/>
      <c r="F31" s="363">
        <v>3805311</v>
      </c>
    </row>
    <row r="32" spans="2:6" ht="21" customHeight="1">
      <c r="B32" s="179"/>
      <c r="C32" s="180" t="s">
        <v>153</v>
      </c>
      <c r="D32" s="181" t="s">
        <v>140</v>
      </c>
      <c r="E32" s="247">
        <v>561</v>
      </c>
      <c r="F32" s="302">
        <v>12070476</v>
      </c>
    </row>
    <row r="33" spans="2:6" ht="12.75">
      <c r="B33" s="163"/>
      <c r="C33" s="172" t="s">
        <v>153</v>
      </c>
      <c r="D33" s="165" t="s">
        <v>145</v>
      </c>
      <c r="E33" s="232">
        <v>636</v>
      </c>
      <c r="F33" s="302">
        <v>1728012</v>
      </c>
    </row>
    <row r="34" spans="2:6" ht="12.75" customHeight="1">
      <c r="B34" s="163"/>
      <c r="C34" s="172" t="s">
        <v>153</v>
      </c>
      <c r="D34" s="165" t="s">
        <v>141</v>
      </c>
      <c r="E34" s="275">
        <v>4832</v>
      </c>
      <c r="F34" s="302">
        <v>57984</v>
      </c>
    </row>
    <row r="35" spans="2:6" s="162" customFormat="1" ht="12.75" customHeight="1">
      <c r="B35" s="167">
        <v>8</v>
      </c>
      <c r="C35" s="173" t="s">
        <v>154</v>
      </c>
      <c r="D35" s="173"/>
      <c r="E35" s="169"/>
      <c r="F35" s="362">
        <v>13856472</v>
      </c>
    </row>
    <row r="36" spans="2:6" ht="12.75" customHeight="1">
      <c r="B36" s="163"/>
      <c r="C36" s="172" t="s">
        <v>155</v>
      </c>
      <c r="D36" s="165" t="s">
        <v>140</v>
      </c>
      <c r="E36" s="247">
        <v>561</v>
      </c>
      <c r="F36" s="302">
        <v>10066584</v>
      </c>
    </row>
    <row r="37" spans="2:6" ht="12.75">
      <c r="B37" s="163"/>
      <c r="C37" s="172" t="s">
        <v>155</v>
      </c>
      <c r="D37" s="165" t="s">
        <v>145</v>
      </c>
      <c r="E37" s="232">
        <v>636</v>
      </c>
      <c r="F37" s="302">
        <v>1354680</v>
      </c>
    </row>
    <row r="38" spans="2:6" ht="12.75" customHeight="1">
      <c r="B38" s="163"/>
      <c r="C38" s="172" t="s">
        <v>155</v>
      </c>
      <c r="D38" s="165" t="s">
        <v>141</v>
      </c>
      <c r="E38" s="275">
        <v>4832</v>
      </c>
      <c r="F38" s="302">
        <v>81410.91999999998</v>
      </c>
    </row>
    <row r="39" spans="2:6" s="162" customFormat="1" ht="12.75" customHeight="1">
      <c r="B39" s="167">
        <v>9</v>
      </c>
      <c r="C39" s="173" t="s">
        <v>156</v>
      </c>
      <c r="D39" s="173"/>
      <c r="E39" s="169"/>
      <c r="F39" s="362">
        <v>11502674.92</v>
      </c>
    </row>
    <row r="40" spans="2:6" ht="12.75" customHeight="1">
      <c r="B40" s="163"/>
      <c r="C40" s="172" t="s">
        <v>157</v>
      </c>
      <c r="D40" s="165" t="s">
        <v>140</v>
      </c>
      <c r="E40" s="247">
        <v>561</v>
      </c>
      <c r="F40" s="302">
        <v>11209902</v>
      </c>
    </row>
    <row r="41" spans="2:6" ht="12.75">
      <c r="B41" s="163"/>
      <c r="C41" s="172" t="s">
        <v>157</v>
      </c>
      <c r="D41" s="165" t="s">
        <v>145</v>
      </c>
      <c r="E41" s="232">
        <v>636</v>
      </c>
      <c r="F41" s="302">
        <v>1617984</v>
      </c>
    </row>
    <row r="42" spans="2:6" s="162" customFormat="1" ht="12.75" customHeight="1">
      <c r="B42" s="167">
        <v>10</v>
      </c>
      <c r="C42" s="173" t="s">
        <v>158</v>
      </c>
      <c r="D42" s="173"/>
      <c r="E42" s="169"/>
      <c r="F42" s="361">
        <v>12827886</v>
      </c>
    </row>
    <row r="43" spans="2:6" ht="12.75" customHeight="1">
      <c r="B43" s="163"/>
      <c r="C43" s="172" t="s">
        <v>159</v>
      </c>
      <c r="D43" s="165" t="s">
        <v>140</v>
      </c>
      <c r="E43" s="247">
        <v>561</v>
      </c>
      <c r="F43" s="302">
        <v>9369822</v>
      </c>
    </row>
    <row r="44" spans="2:6" ht="12.75">
      <c r="B44" s="163"/>
      <c r="C44" s="172" t="s">
        <v>159</v>
      </c>
      <c r="D44" s="165" t="s">
        <v>145</v>
      </c>
      <c r="E44" s="232">
        <v>636</v>
      </c>
      <c r="F44" s="302">
        <v>1259280</v>
      </c>
    </row>
    <row r="45" spans="2:6" ht="12.75" customHeight="1">
      <c r="B45" s="163"/>
      <c r="C45" s="172" t="s">
        <v>159</v>
      </c>
      <c r="D45" s="165" t="s">
        <v>141</v>
      </c>
      <c r="E45" s="275">
        <v>4832</v>
      </c>
      <c r="F45" s="302">
        <v>521856</v>
      </c>
    </row>
    <row r="46" spans="2:6" ht="12.75" customHeight="1">
      <c r="B46" s="163"/>
      <c r="C46" s="172" t="s">
        <v>159</v>
      </c>
      <c r="D46" s="165" t="s">
        <v>142</v>
      </c>
      <c r="E46" s="275">
        <v>6045.08</v>
      </c>
      <c r="F46" s="302">
        <v>87958</v>
      </c>
    </row>
    <row r="47" spans="2:6" s="162" customFormat="1" ht="12.75" customHeight="1">
      <c r="B47" s="167">
        <v>11</v>
      </c>
      <c r="C47" s="173" t="s">
        <v>160</v>
      </c>
      <c r="D47" s="173"/>
      <c r="E47" s="169"/>
      <c r="F47" s="362">
        <v>11238916</v>
      </c>
    </row>
    <row r="48" spans="2:6" ht="12.75" customHeight="1">
      <c r="B48" s="163"/>
      <c r="C48" s="172" t="s">
        <v>161</v>
      </c>
      <c r="D48" s="165" t="s">
        <v>140</v>
      </c>
      <c r="E48" s="247">
        <v>561</v>
      </c>
      <c r="F48" s="302">
        <v>13967217</v>
      </c>
    </row>
    <row r="49" spans="2:6" ht="12.75">
      <c r="B49" s="163"/>
      <c r="C49" s="172" t="s">
        <v>161</v>
      </c>
      <c r="D49" s="165" t="s">
        <v>145</v>
      </c>
      <c r="E49" s="232">
        <v>636</v>
      </c>
      <c r="F49" s="302">
        <v>1673952</v>
      </c>
    </row>
    <row r="50" spans="2:6" ht="12.75" customHeight="1">
      <c r="B50" s="163"/>
      <c r="C50" s="172" t="s">
        <v>161</v>
      </c>
      <c r="D50" s="165" t="s">
        <v>141</v>
      </c>
      <c r="E50" s="275">
        <v>4832</v>
      </c>
      <c r="F50" s="302">
        <v>115968</v>
      </c>
    </row>
    <row r="51" spans="2:6" ht="12.75" customHeight="1">
      <c r="B51" s="163"/>
      <c r="C51" s="172" t="s">
        <v>161</v>
      </c>
      <c r="D51" s="165" t="s">
        <v>142</v>
      </c>
      <c r="E51" s="275">
        <v>6045.08</v>
      </c>
      <c r="F51" s="302">
        <v>145081.91999999998</v>
      </c>
    </row>
    <row r="52" spans="2:6" s="162" customFormat="1" ht="12.75" customHeight="1">
      <c r="B52" s="167">
        <v>12</v>
      </c>
      <c r="C52" s="173" t="s">
        <v>162</v>
      </c>
      <c r="D52" s="173"/>
      <c r="E52" s="169"/>
      <c r="F52" s="362">
        <v>15902218.92</v>
      </c>
    </row>
    <row r="53" spans="2:6" ht="12.75" customHeight="1">
      <c r="B53" s="163"/>
      <c r="C53" s="250" t="s">
        <v>163</v>
      </c>
      <c r="D53" s="279" t="s">
        <v>140</v>
      </c>
      <c r="E53" s="247">
        <v>561</v>
      </c>
      <c r="F53" s="302">
        <v>19673709</v>
      </c>
    </row>
    <row r="54" spans="2:6" ht="12.75">
      <c r="B54" s="163"/>
      <c r="C54" s="172" t="s">
        <v>163</v>
      </c>
      <c r="D54" s="165" t="s">
        <v>145</v>
      </c>
      <c r="E54" s="232">
        <v>636</v>
      </c>
      <c r="F54" s="302">
        <v>2582160</v>
      </c>
    </row>
    <row r="55" spans="2:6" ht="12.75" customHeight="1">
      <c r="B55" s="163"/>
      <c r="C55" s="172" t="s">
        <v>163</v>
      </c>
      <c r="D55" s="165" t="s">
        <v>141</v>
      </c>
      <c r="E55" s="275">
        <v>4832</v>
      </c>
      <c r="F55" s="302">
        <v>183960.18</v>
      </c>
    </row>
    <row r="56" spans="2:6" ht="12.75" customHeight="1">
      <c r="B56" s="163"/>
      <c r="C56" s="172" t="s">
        <v>163</v>
      </c>
      <c r="D56" s="165" t="s">
        <v>142</v>
      </c>
      <c r="E56" s="275">
        <v>6045.08</v>
      </c>
      <c r="F56" s="302">
        <v>14309.44</v>
      </c>
    </row>
    <row r="57" spans="2:6" s="162" customFormat="1" ht="12.75" customHeight="1">
      <c r="B57" s="167">
        <v>13</v>
      </c>
      <c r="C57" s="173" t="s">
        <v>164</v>
      </c>
      <c r="D57" s="173" t="s">
        <v>7</v>
      </c>
      <c r="E57" s="169"/>
      <c r="F57" s="362">
        <v>22454138.62</v>
      </c>
    </row>
    <row r="58" spans="2:6" ht="12.75" customHeight="1">
      <c r="B58" s="163"/>
      <c r="C58" s="250" t="s">
        <v>165</v>
      </c>
      <c r="D58" s="165" t="s">
        <v>140</v>
      </c>
      <c r="E58" s="247">
        <v>561</v>
      </c>
      <c r="F58" s="302">
        <v>27311724</v>
      </c>
    </row>
    <row r="59" spans="2:6" ht="12.75">
      <c r="B59" s="163"/>
      <c r="C59" s="172" t="s">
        <v>165</v>
      </c>
      <c r="D59" s="165" t="s">
        <v>145</v>
      </c>
      <c r="E59" s="232">
        <v>636</v>
      </c>
      <c r="F59" s="302">
        <v>3674808</v>
      </c>
    </row>
    <row r="60" spans="2:6" ht="12.75" customHeight="1">
      <c r="B60" s="163"/>
      <c r="C60" s="172" t="s">
        <v>165</v>
      </c>
      <c r="D60" s="165" t="s">
        <v>141</v>
      </c>
      <c r="E60" s="275">
        <v>4832</v>
      </c>
      <c r="F60" s="302">
        <v>313854.95</v>
      </c>
    </row>
    <row r="61" spans="2:6" s="162" customFormat="1" ht="12.75" customHeight="1">
      <c r="B61" s="167">
        <v>14</v>
      </c>
      <c r="C61" s="173" t="s">
        <v>166</v>
      </c>
      <c r="D61" s="173" t="s">
        <v>7</v>
      </c>
      <c r="E61" s="169"/>
      <c r="F61" s="362">
        <v>31300386.95</v>
      </c>
    </row>
    <row r="62" spans="2:6" ht="12.75" customHeight="1">
      <c r="B62" s="163"/>
      <c r="C62" s="172" t="s">
        <v>11</v>
      </c>
      <c r="D62" s="165" t="s">
        <v>140</v>
      </c>
      <c r="E62" s="247">
        <v>561</v>
      </c>
      <c r="F62" s="302">
        <v>8999001</v>
      </c>
    </row>
    <row r="63" spans="2:6" ht="12.75">
      <c r="B63" s="163"/>
      <c r="C63" s="172" t="s">
        <v>11</v>
      </c>
      <c r="D63" s="165" t="s">
        <v>145</v>
      </c>
      <c r="E63" s="232">
        <v>636</v>
      </c>
      <c r="F63" s="302">
        <v>394956</v>
      </c>
    </row>
    <row r="64" spans="2:6" s="162" customFormat="1" ht="12.75" customHeight="1">
      <c r="B64" s="167">
        <v>15</v>
      </c>
      <c r="C64" s="173" t="s">
        <v>167</v>
      </c>
      <c r="D64" s="173" t="s">
        <v>7</v>
      </c>
      <c r="E64" s="169"/>
      <c r="F64" s="362">
        <v>9393957</v>
      </c>
    </row>
    <row r="65" spans="2:6" ht="12.75" customHeight="1">
      <c r="B65" s="163"/>
      <c r="C65" s="172" t="s">
        <v>168</v>
      </c>
      <c r="D65" s="165" t="s">
        <v>140</v>
      </c>
      <c r="E65" s="247">
        <v>561</v>
      </c>
      <c r="F65" s="302">
        <v>12290388</v>
      </c>
    </row>
    <row r="66" spans="2:6" ht="12.75">
      <c r="B66" s="163"/>
      <c r="C66" s="172" t="s">
        <v>168</v>
      </c>
      <c r="D66" s="165" t="s">
        <v>145</v>
      </c>
      <c r="E66" s="232">
        <v>636</v>
      </c>
      <c r="F66" s="302">
        <v>786732</v>
      </c>
    </row>
    <row r="67" spans="2:6" s="162" customFormat="1" ht="12.75" customHeight="1">
      <c r="B67" s="309">
        <v>16</v>
      </c>
      <c r="C67" s="310" t="s">
        <v>168</v>
      </c>
      <c r="D67" s="310" t="s">
        <v>7</v>
      </c>
      <c r="E67" s="308"/>
      <c r="F67" s="362">
        <v>13077120</v>
      </c>
    </row>
    <row r="68" spans="2:6" s="162" customFormat="1" ht="12.75" customHeight="1">
      <c r="B68" s="306"/>
      <c r="C68" s="329" t="s">
        <v>247</v>
      </c>
      <c r="D68" s="165" t="s">
        <v>140</v>
      </c>
      <c r="E68" s="307">
        <v>561</v>
      </c>
      <c r="F68" s="302">
        <v>4798233</v>
      </c>
    </row>
    <row r="69" spans="2:6" s="162" customFormat="1" ht="12.75" customHeight="1">
      <c r="B69" s="303">
        <v>17</v>
      </c>
      <c r="C69" s="304" t="s">
        <v>247</v>
      </c>
      <c r="D69" s="310" t="s">
        <v>7</v>
      </c>
      <c r="E69" s="305"/>
      <c r="F69" s="363">
        <v>4798233</v>
      </c>
    </row>
    <row r="70" spans="2:6" s="162" customFormat="1" ht="13.5" customHeight="1" thickBot="1">
      <c r="B70" s="174"/>
      <c r="C70" s="175" t="s">
        <v>14</v>
      </c>
      <c r="D70" s="175"/>
      <c r="E70" s="176"/>
      <c r="F70" s="364">
        <f>F9+F13+F17+F22+F25+F28+F31+F35+F39+F42+F47+F52+F57+F61+F64+F67+F69</f>
        <v>166886633.2175</v>
      </c>
    </row>
    <row r="71" spans="3:5" s="19" customFormat="1" ht="14.25" customHeight="1">
      <c r="C71" s="177"/>
      <c r="D71" s="177"/>
      <c r="E71" s="20"/>
    </row>
    <row r="72" spans="4:6" s="19" customFormat="1" ht="12.75" customHeight="1">
      <c r="D72" s="154"/>
      <c r="F72" s="20"/>
    </row>
    <row r="73" s="7" customFormat="1" ht="12.75">
      <c r="D73" s="155"/>
    </row>
    <row r="74" spans="2:4" s="30" customFormat="1" ht="15" customHeight="1">
      <c r="B74" s="143"/>
      <c r="C74" s="23"/>
      <c r="D74" s="154"/>
    </row>
    <row r="75" spans="2:5" ht="12.75">
      <c r="B75" s="24"/>
      <c r="C75" s="24"/>
      <c r="D75" s="154"/>
      <c r="E75" s="157"/>
    </row>
    <row r="76" spans="2:5" ht="12.75" customHeight="1">
      <c r="B76" s="24"/>
      <c r="C76" s="24"/>
      <c r="D76" s="154"/>
      <c r="E76" s="157"/>
    </row>
    <row r="77" spans="1:5" s="23" customFormat="1" ht="12.75">
      <c r="A77" s="36"/>
      <c r="B77" s="36"/>
      <c r="C77" s="255"/>
      <c r="D77" s="255"/>
      <c r="E77" s="24"/>
    </row>
    <row r="78" spans="2:5" ht="32.25" customHeight="1">
      <c r="B78" s="24"/>
      <c r="C78" s="24"/>
      <c r="D78" s="154"/>
      <c r="E78" s="154"/>
    </row>
    <row r="79" spans="2:5" ht="32.25" customHeight="1">
      <c r="B79" s="54"/>
      <c r="C79" s="23"/>
      <c r="D79" s="23"/>
      <c r="E79" s="23"/>
    </row>
    <row r="80" spans="2:5" ht="32.25" customHeight="1">
      <c r="B80" s="39"/>
      <c r="C80" s="59"/>
      <c r="D80" s="15"/>
      <c r="E80" s="23"/>
    </row>
    <row r="81" spans="1:5" s="360" customFormat="1" ht="32.25" customHeight="1">
      <c r="A81" s="157"/>
      <c r="B81" s="61"/>
      <c r="C81" s="61"/>
      <c r="D81" s="51"/>
      <c r="E81" s="15"/>
    </row>
  </sheetData>
  <sheetProtection/>
  <mergeCells count="1">
    <mergeCell ref="B2:E2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pane ySplit="5" topLeftCell="A42" activePane="bottomLeft" state="frozen"/>
      <selection pane="topLeft" activeCell="L17" sqref="A1:L20"/>
      <selection pane="bottomLeft" activeCell="L27" sqref="K27:L28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23.7109375" style="432" customWidth="1"/>
    <col min="4" max="4" width="34.00390625" style="436" customWidth="1"/>
    <col min="5" max="5" width="15.8515625" style="0" customWidth="1"/>
    <col min="6" max="6" width="16.7109375" style="471" customWidth="1"/>
    <col min="7" max="7" width="14.28125" style="294" customWidth="1"/>
    <col min="8" max="8" width="17.28125" style="0" customWidth="1"/>
    <col min="9" max="9" width="18.28125" style="0" customWidth="1"/>
    <col min="10" max="10" width="11.8515625" style="0" customWidth="1"/>
  </cols>
  <sheetData>
    <row r="1" spans="3:7" s="39" customFormat="1" ht="12.75">
      <c r="C1" s="70"/>
      <c r="D1" s="435"/>
      <c r="F1" s="59"/>
      <c r="G1" s="59"/>
    </row>
    <row r="2" spans="3:7" s="39" customFormat="1" ht="12.75">
      <c r="C2" s="70"/>
      <c r="D2" s="435"/>
      <c r="F2" s="59"/>
      <c r="G2" s="59"/>
    </row>
    <row r="3" spans="2:7" s="15" customFormat="1" ht="12.75">
      <c r="B3" s="295" t="s">
        <v>133</v>
      </c>
      <c r="F3" s="21"/>
      <c r="G3" s="21"/>
    </row>
    <row r="4" spans="6:9" ht="16.5" customHeight="1" thickBot="1">
      <c r="F4" s="294"/>
      <c r="I4" s="47" t="s">
        <v>301</v>
      </c>
    </row>
    <row r="5" spans="2:9" s="71" customFormat="1" ht="39" thickBot="1">
      <c r="B5" s="225" t="s">
        <v>21</v>
      </c>
      <c r="C5" s="666" t="s">
        <v>195</v>
      </c>
      <c r="D5" s="684" t="s">
        <v>18</v>
      </c>
      <c r="E5" s="278" t="s">
        <v>254</v>
      </c>
      <c r="F5" s="415" t="s">
        <v>269</v>
      </c>
      <c r="G5" s="415" t="s">
        <v>270</v>
      </c>
      <c r="H5" s="103" t="s">
        <v>278</v>
      </c>
      <c r="I5" s="107" t="s">
        <v>274</v>
      </c>
    </row>
    <row r="6" spans="2:9" s="72" customFormat="1" ht="12.75">
      <c r="B6" s="729">
        <v>1</v>
      </c>
      <c r="C6" s="734" t="s">
        <v>76</v>
      </c>
      <c r="D6" s="439" t="s">
        <v>220</v>
      </c>
      <c r="E6" s="105">
        <v>132982.5</v>
      </c>
      <c r="F6" s="105">
        <v>96571.48</v>
      </c>
      <c r="G6" s="105">
        <v>352970.33</v>
      </c>
      <c r="H6" s="105">
        <v>473611.17</v>
      </c>
      <c r="I6" s="625">
        <v>1056135.48</v>
      </c>
    </row>
    <row r="7" spans="2:9" s="72" customFormat="1" ht="12.75">
      <c r="B7" s="730"/>
      <c r="C7" s="735"/>
      <c r="D7" s="437" t="s">
        <v>221</v>
      </c>
      <c r="E7" s="285">
        <v>0</v>
      </c>
      <c r="F7" s="285">
        <v>0</v>
      </c>
      <c r="G7" s="285">
        <v>5080.08</v>
      </c>
      <c r="H7" s="285">
        <v>2317.92</v>
      </c>
      <c r="I7" s="626">
        <v>7398</v>
      </c>
    </row>
    <row r="8" spans="2:9" s="72" customFormat="1" ht="25.5">
      <c r="B8" s="730"/>
      <c r="C8" s="735"/>
      <c r="D8" s="341" t="s">
        <v>17</v>
      </c>
      <c r="E8" s="285">
        <v>10472</v>
      </c>
      <c r="F8" s="285">
        <v>3927</v>
      </c>
      <c r="G8" s="285">
        <v>0</v>
      </c>
      <c r="H8" s="285">
        <v>125596.53</v>
      </c>
      <c r="I8" s="626">
        <v>139995.53</v>
      </c>
    </row>
    <row r="9" spans="2:9" s="72" customFormat="1" ht="12.75">
      <c r="B9" s="730"/>
      <c r="C9" s="735"/>
      <c r="D9" s="437" t="s">
        <v>120</v>
      </c>
      <c r="E9" s="285">
        <v>126337.28</v>
      </c>
      <c r="F9" s="285">
        <v>413094.99</v>
      </c>
      <c r="G9" s="285">
        <v>460963.02</v>
      </c>
      <c r="H9" s="285">
        <v>117.95999999996275</v>
      </c>
      <c r="I9" s="626">
        <v>1000513.25</v>
      </c>
    </row>
    <row r="10" spans="2:9" s="72" customFormat="1" ht="25.5">
      <c r="B10" s="730"/>
      <c r="C10" s="735"/>
      <c r="D10" s="437" t="s">
        <v>214</v>
      </c>
      <c r="E10" s="285">
        <v>0</v>
      </c>
      <c r="F10" s="285">
        <v>17337.74</v>
      </c>
      <c r="G10" s="285">
        <v>0</v>
      </c>
      <c r="H10" s="285">
        <v>267910.00000000023</v>
      </c>
      <c r="I10" s="626">
        <v>285247.7400000002</v>
      </c>
    </row>
    <row r="11" spans="2:9" s="72" customFormat="1" ht="12.75">
      <c r="B11" s="730"/>
      <c r="C11" s="735"/>
      <c r="D11" s="341" t="s">
        <v>236</v>
      </c>
      <c r="E11" s="285">
        <v>0</v>
      </c>
      <c r="F11" s="285">
        <v>0</v>
      </c>
      <c r="G11" s="285">
        <v>0</v>
      </c>
      <c r="H11" s="285">
        <v>0</v>
      </c>
      <c r="I11" s="626">
        <v>0</v>
      </c>
    </row>
    <row r="12" spans="2:10" s="71" customFormat="1" ht="13.5" thickBot="1">
      <c r="B12" s="731"/>
      <c r="C12" s="736"/>
      <c r="D12" s="438" t="s">
        <v>7</v>
      </c>
      <c r="E12" s="426">
        <f>SUM(E6:E11)</f>
        <v>269791.78</v>
      </c>
      <c r="F12" s="426">
        <v>530931.21</v>
      </c>
      <c r="G12" s="426">
        <v>819013.43</v>
      </c>
      <c r="H12" s="293">
        <v>869553.5800000002</v>
      </c>
      <c r="I12" s="682">
        <v>2489290</v>
      </c>
      <c r="J12" s="80"/>
    </row>
    <row r="13" spans="2:9" s="72" customFormat="1" ht="12.75">
      <c r="B13" s="732">
        <v>2</v>
      </c>
      <c r="C13" s="721" t="s">
        <v>77</v>
      </c>
      <c r="D13" s="527" t="s">
        <v>245</v>
      </c>
      <c r="E13" s="400">
        <v>555750</v>
      </c>
      <c r="F13" s="400">
        <v>451250</v>
      </c>
      <c r="G13" s="400">
        <v>541500</v>
      </c>
      <c r="H13" s="400">
        <v>478290</v>
      </c>
      <c r="I13" s="618">
        <v>2026790</v>
      </c>
    </row>
    <row r="14" spans="2:9" s="71" customFormat="1" ht="13.5" thickBot="1">
      <c r="B14" s="731"/>
      <c r="C14" s="728"/>
      <c r="D14" s="438" t="s">
        <v>7</v>
      </c>
      <c r="E14" s="293">
        <v>555750</v>
      </c>
      <c r="F14" s="293">
        <v>451250</v>
      </c>
      <c r="G14" s="113">
        <v>541500</v>
      </c>
      <c r="H14" s="293">
        <v>478290</v>
      </c>
      <c r="I14" s="682">
        <v>2026790</v>
      </c>
    </row>
    <row r="15" spans="2:9" s="72" customFormat="1" ht="12.75">
      <c r="B15" s="724">
        <v>3</v>
      </c>
      <c r="C15" s="727" t="s">
        <v>118</v>
      </c>
      <c r="D15" s="439" t="s">
        <v>220</v>
      </c>
      <c r="E15" s="105">
        <v>0</v>
      </c>
      <c r="F15" s="105">
        <v>115976</v>
      </c>
      <c r="G15" s="105">
        <v>134070</v>
      </c>
      <c r="H15" s="285">
        <v>335172</v>
      </c>
      <c r="I15" s="626">
        <v>585218</v>
      </c>
    </row>
    <row r="16" spans="2:9" s="72" customFormat="1" ht="12.75">
      <c r="B16" s="725"/>
      <c r="C16" s="722"/>
      <c r="D16" s="440" t="s">
        <v>245</v>
      </c>
      <c r="E16" s="285">
        <v>0</v>
      </c>
      <c r="F16" s="285">
        <v>0</v>
      </c>
      <c r="G16" s="285">
        <v>0</v>
      </c>
      <c r="H16" s="285">
        <v>22902</v>
      </c>
      <c r="I16" s="626">
        <v>22902</v>
      </c>
    </row>
    <row r="17" spans="2:9" s="72" customFormat="1" ht="12.75">
      <c r="B17" s="725"/>
      <c r="C17" s="722"/>
      <c r="D17" s="341" t="s">
        <v>236</v>
      </c>
      <c r="E17" s="285">
        <v>0</v>
      </c>
      <c r="F17" s="285">
        <v>0</v>
      </c>
      <c r="G17" s="285">
        <v>0</v>
      </c>
      <c r="H17" s="285">
        <v>0</v>
      </c>
      <c r="I17" s="626">
        <v>0</v>
      </c>
    </row>
    <row r="18" spans="2:9" s="71" customFormat="1" ht="13.5" thickBot="1">
      <c r="B18" s="726"/>
      <c r="C18" s="728"/>
      <c r="D18" s="438" t="s">
        <v>7</v>
      </c>
      <c r="E18" s="402">
        <f>SUM(E15:E17)</f>
        <v>0</v>
      </c>
      <c r="F18" s="402">
        <v>115976</v>
      </c>
      <c r="G18" s="426">
        <v>134070</v>
      </c>
      <c r="H18" s="293">
        <v>358074</v>
      </c>
      <c r="I18" s="682">
        <v>608120</v>
      </c>
    </row>
    <row r="19" spans="2:9" s="72" customFormat="1" ht="12.75">
      <c r="B19" s="732">
        <v>4</v>
      </c>
      <c r="C19" s="721" t="s">
        <v>19</v>
      </c>
      <c r="D19" s="527" t="s">
        <v>245</v>
      </c>
      <c r="E19" s="400">
        <v>0</v>
      </c>
      <c r="F19" s="400">
        <v>0</v>
      </c>
      <c r="G19" s="400">
        <v>0</v>
      </c>
      <c r="H19" s="285">
        <v>121810</v>
      </c>
      <c r="I19" s="626">
        <v>121810</v>
      </c>
    </row>
    <row r="20" spans="2:9" s="72" customFormat="1" ht="12.75">
      <c r="B20" s="730"/>
      <c r="C20" s="722"/>
      <c r="D20" s="341" t="s">
        <v>236</v>
      </c>
      <c r="E20" s="285">
        <v>0</v>
      </c>
      <c r="F20" s="285">
        <v>0</v>
      </c>
      <c r="G20" s="285">
        <v>0</v>
      </c>
      <c r="H20" s="285">
        <v>0</v>
      </c>
      <c r="I20" s="626">
        <v>0</v>
      </c>
    </row>
    <row r="21" spans="2:9" s="71" customFormat="1" ht="13.5" thickBot="1">
      <c r="B21" s="733"/>
      <c r="C21" s="723"/>
      <c r="D21" s="491" t="s">
        <v>7</v>
      </c>
      <c r="E21" s="492">
        <f>SUM(E19:E20)</f>
        <v>0</v>
      </c>
      <c r="F21" s="492">
        <v>0</v>
      </c>
      <c r="G21" s="402">
        <v>0</v>
      </c>
      <c r="H21" s="293">
        <v>121810</v>
      </c>
      <c r="I21" s="682">
        <v>121810</v>
      </c>
    </row>
    <row r="22" spans="2:9" s="72" customFormat="1" ht="12.75">
      <c r="B22" s="724">
        <v>5</v>
      </c>
      <c r="C22" s="727" t="s">
        <v>78</v>
      </c>
      <c r="D22" s="439" t="s">
        <v>220</v>
      </c>
      <c r="E22" s="105">
        <v>8029.25</v>
      </c>
      <c r="F22" s="493">
        <v>4251</v>
      </c>
      <c r="G22" s="400">
        <v>63467.55</v>
      </c>
      <c r="H22" s="285">
        <v>52070.84</v>
      </c>
      <c r="I22" s="626">
        <v>127818.64</v>
      </c>
    </row>
    <row r="23" spans="2:9" s="71" customFormat="1" ht="12.75">
      <c r="B23" s="725"/>
      <c r="C23" s="722"/>
      <c r="D23" s="437" t="s">
        <v>221</v>
      </c>
      <c r="E23" s="285">
        <v>0</v>
      </c>
      <c r="F23" s="285">
        <v>0</v>
      </c>
      <c r="G23" s="404">
        <v>38413.71</v>
      </c>
      <c r="H23" s="285">
        <v>3303.3199999999997</v>
      </c>
      <c r="I23" s="626">
        <v>41717.03</v>
      </c>
    </row>
    <row r="24" spans="2:9" s="71" customFormat="1" ht="12.75">
      <c r="B24" s="725"/>
      <c r="C24" s="722"/>
      <c r="D24" s="437" t="s">
        <v>52</v>
      </c>
      <c r="E24" s="285">
        <v>10028</v>
      </c>
      <c r="F24" s="285">
        <v>46205.32</v>
      </c>
      <c r="G24" s="404">
        <v>63670.159999999996</v>
      </c>
      <c r="H24" s="285">
        <v>169.52000000000407</v>
      </c>
      <c r="I24" s="626">
        <v>120073</v>
      </c>
    </row>
    <row r="25" spans="2:9" s="71" customFormat="1" ht="12.75">
      <c r="B25" s="725"/>
      <c r="C25" s="722"/>
      <c r="D25" s="437" t="s">
        <v>120</v>
      </c>
      <c r="E25" s="285">
        <v>2289.56</v>
      </c>
      <c r="F25" s="285">
        <v>0</v>
      </c>
      <c r="G25" s="404">
        <v>5527.09</v>
      </c>
      <c r="H25" s="285">
        <v>986.6799999999994</v>
      </c>
      <c r="I25" s="626">
        <v>8803.33</v>
      </c>
    </row>
    <row r="26" spans="2:9" s="71" customFormat="1" ht="25.5">
      <c r="B26" s="725"/>
      <c r="C26" s="722"/>
      <c r="D26" s="437" t="s">
        <v>214</v>
      </c>
      <c r="E26" s="285">
        <v>0</v>
      </c>
      <c r="F26" s="285">
        <v>4608.36</v>
      </c>
      <c r="G26" s="404">
        <v>0</v>
      </c>
      <c r="H26" s="285">
        <v>59.64000000000033</v>
      </c>
      <c r="I26" s="626">
        <v>4668</v>
      </c>
    </row>
    <row r="27" spans="2:9" s="71" customFormat="1" ht="12.75">
      <c r="B27" s="725"/>
      <c r="C27" s="722"/>
      <c r="D27" s="341" t="s">
        <v>236</v>
      </c>
      <c r="E27" s="285">
        <v>0</v>
      </c>
      <c r="F27" s="404">
        <v>0</v>
      </c>
      <c r="G27" s="404">
        <v>0</v>
      </c>
      <c r="H27" s="285">
        <v>0</v>
      </c>
      <c r="I27" s="626">
        <v>0</v>
      </c>
    </row>
    <row r="28" spans="2:9" s="71" customFormat="1" ht="13.5" thickBot="1">
      <c r="B28" s="726"/>
      <c r="C28" s="728"/>
      <c r="D28" s="438" t="s">
        <v>7</v>
      </c>
      <c r="E28" s="402">
        <f>SUM(E22:E27)</f>
        <v>20346.81</v>
      </c>
      <c r="F28" s="402">
        <v>55064.68</v>
      </c>
      <c r="G28" s="426">
        <v>171078.51</v>
      </c>
      <c r="H28" s="293">
        <v>56590</v>
      </c>
      <c r="I28" s="682">
        <v>303080</v>
      </c>
    </row>
    <row r="29" spans="2:9" s="72" customFormat="1" ht="12.75">
      <c r="B29" s="729">
        <v>6</v>
      </c>
      <c r="C29" s="727" t="s">
        <v>79</v>
      </c>
      <c r="D29" s="439" t="s">
        <v>180</v>
      </c>
      <c r="E29" s="105">
        <v>24291.4</v>
      </c>
      <c r="F29" s="105">
        <v>10410.6</v>
      </c>
      <c r="G29" s="285">
        <v>52053</v>
      </c>
      <c r="H29" s="400">
        <v>43996</v>
      </c>
      <c r="I29" s="618">
        <v>130751</v>
      </c>
    </row>
    <row r="30" spans="2:9" s="71" customFormat="1" ht="12.75">
      <c r="B30" s="730"/>
      <c r="C30" s="722"/>
      <c r="D30" s="440" t="s">
        <v>245</v>
      </c>
      <c r="E30" s="285">
        <v>0</v>
      </c>
      <c r="F30" s="404">
        <v>0</v>
      </c>
      <c r="G30" s="404">
        <v>0</v>
      </c>
      <c r="H30" s="285">
        <v>0</v>
      </c>
      <c r="I30" s="626">
        <v>0</v>
      </c>
    </row>
    <row r="31" spans="2:9" s="71" customFormat="1" ht="12.75">
      <c r="B31" s="730"/>
      <c r="C31" s="722"/>
      <c r="D31" s="341" t="s">
        <v>236</v>
      </c>
      <c r="E31" s="285">
        <v>2499</v>
      </c>
      <c r="F31" s="404">
        <v>0</v>
      </c>
      <c r="G31" s="404">
        <v>0</v>
      </c>
      <c r="H31" s="285">
        <v>0</v>
      </c>
      <c r="I31" s="626">
        <v>2499</v>
      </c>
    </row>
    <row r="32" spans="2:9" s="28" customFormat="1" ht="13.5" thickBot="1">
      <c r="B32" s="731"/>
      <c r="C32" s="728"/>
      <c r="D32" s="438" t="s">
        <v>7</v>
      </c>
      <c r="E32" s="402">
        <f>SUM(E29:E31)</f>
        <v>26790.4</v>
      </c>
      <c r="F32" s="402">
        <v>10410.6</v>
      </c>
      <c r="G32" s="506">
        <v>52053</v>
      </c>
      <c r="H32" s="293">
        <v>43996</v>
      </c>
      <c r="I32" s="682">
        <v>133250</v>
      </c>
    </row>
    <row r="33" spans="2:9" s="27" customFormat="1" ht="12.75">
      <c r="B33" s="737">
        <v>7</v>
      </c>
      <c r="C33" s="740" t="s">
        <v>80</v>
      </c>
      <c r="D33" s="658" t="s">
        <v>220</v>
      </c>
      <c r="E33" s="400">
        <v>2665.6</v>
      </c>
      <c r="F33" s="400">
        <v>1046.4</v>
      </c>
      <c r="G33" s="285">
        <v>10754.25</v>
      </c>
      <c r="H33" s="285">
        <v>10416.99</v>
      </c>
      <c r="I33" s="626">
        <v>24883.239999999998</v>
      </c>
    </row>
    <row r="34" spans="2:9" s="27" customFormat="1" ht="12.75">
      <c r="B34" s="738"/>
      <c r="C34" s="741"/>
      <c r="D34" s="437" t="s">
        <v>221</v>
      </c>
      <c r="E34" s="285">
        <v>0</v>
      </c>
      <c r="F34" s="285">
        <v>0</v>
      </c>
      <c r="G34" s="285">
        <v>62376.399999999994</v>
      </c>
      <c r="H34" s="285">
        <v>118.36000000000786</v>
      </c>
      <c r="I34" s="626">
        <v>62494.76</v>
      </c>
    </row>
    <row r="35" spans="2:9" s="27" customFormat="1" ht="12.75">
      <c r="B35" s="738"/>
      <c r="C35" s="741"/>
      <c r="D35" s="440" t="s">
        <v>8</v>
      </c>
      <c r="E35" s="285">
        <v>0</v>
      </c>
      <c r="F35" s="285">
        <v>56406</v>
      </c>
      <c r="G35" s="285">
        <v>53741.25</v>
      </c>
      <c r="H35" s="285">
        <v>180717.33</v>
      </c>
      <c r="I35" s="626">
        <v>290864.57999999996</v>
      </c>
    </row>
    <row r="36" spans="2:9" s="27" customFormat="1" ht="12.75">
      <c r="B36" s="738"/>
      <c r="C36" s="741"/>
      <c r="D36" s="341" t="s">
        <v>194</v>
      </c>
      <c r="E36" s="285">
        <v>66741.19</v>
      </c>
      <c r="F36" s="285">
        <v>226336.36</v>
      </c>
      <c r="G36" s="285">
        <v>0</v>
      </c>
      <c r="H36" s="285">
        <v>193839.66000000003</v>
      </c>
      <c r="I36" s="626">
        <v>486917.21</v>
      </c>
    </row>
    <row r="37" spans="2:9" s="27" customFormat="1" ht="12.75">
      <c r="B37" s="738"/>
      <c r="C37" s="741"/>
      <c r="D37" s="437" t="s">
        <v>120</v>
      </c>
      <c r="E37" s="285">
        <v>9620.130000000001</v>
      </c>
      <c r="F37" s="285">
        <v>0</v>
      </c>
      <c r="G37" s="285">
        <v>42002.9</v>
      </c>
      <c r="H37" s="285">
        <v>77.93999999999505</v>
      </c>
      <c r="I37" s="626">
        <v>51700.97</v>
      </c>
    </row>
    <row r="38" spans="2:9" s="27" customFormat="1" ht="25.5">
      <c r="B38" s="738"/>
      <c r="C38" s="741"/>
      <c r="D38" s="437" t="s">
        <v>214</v>
      </c>
      <c r="E38" s="285">
        <v>0</v>
      </c>
      <c r="F38" s="285">
        <v>2409.24</v>
      </c>
      <c r="G38" s="285">
        <v>0</v>
      </c>
      <c r="H38" s="285">
        <v>0</v>
      </c>
      <c r="I38" s="626">
        <v>2409.24</v>
      </c>
    </row>
    <row r="39" spans="2:9" s="28" customFormat="1" ht="21.75" customHeight="1" thickBot="1">
      <c r="B39" s="739"/>
      <c r="C39" s="742"/>
      <c r="D39" s="491" t="s">
        <v>7</v>
      </c>
      <c r="E39" s="492">
        <f>SUM(E33:E38)</f>
        <v>79026.92000000001</v>
      </c>
      <c r="F39" s="492">
        <v>286198</v>
      </c>
      <c r="G39" s="402">
        <v>168874.8</v>
      </c>
      <c r="H39" s="293">
        <v>385170.28</v>
      </c>
      <c r="I39" s="682">
        <v>919270</v>
      </c>
    </row>
    <row r="40" spans="2:9" s="27" customFormat="1" ht="20.25" customHeight="1">
      <c r="B40" s="729">
        <v>8</v>
      </c>
      <c r="C40" s="727" t="s">
        <v>192</v>
      </c>
      <c r="D40" s="439" t="s">
        <v>220</v>
      </c>
      <c r="E40" s="105">
        <v>5265.75</v>
      </c>
      <c r="F40" s="105">
        <v>2441.6</v>
      </c>
      <c r="G40" s="105">
        <v>9261.6</v>
      </c>
      <c r="H40" s="105">
        <v>15987.89</v>
      </c>
      <c r="I40" s="625">
        <v>32956.84</v>
      </c>
    </row>
    <row r="41" spans="2:9" s="27" customFormat="1" ht="12.75">
      <c r="B41" s="730"/>
      <c r="C41" s="722"/>
      <c r="D41" s="437" t="s">
        <v>221</v>
      </c>
      <c r="E41" s="285">
        <v>0</v>
      </c>
      <c r="F41" s="285">
        <v>0</v>
      </c>
      <c r="G41" s="285">
        <v>4786.12</v>
      </c>
      <c r="H41" s="285">
        <v>297.90000000000055</v>
      </c>
      <c r="I41" s="626">
        <v>5084.02</v>
      </c>
    </row>
    <row r="42" spans="2:9" s="27" customFormat="1" ht="12.75">
      <c r="B42" s="730"/>
      <c r="C42" s="722"/>
      <c r="D42" s="440" t="s">
        <v>8</v>
      </c>
      <c r="E42" s="285">
        <v>0</v>
      </c>
      <c r="F42" s="285">
        <v>9401</v>
      </c>
      <c r="G42" s="285">
        <v>67116</v>
      </c>
      <c r="H42" s="285">
        <v>2031.800000000003</v>
      </c>
      <c r="I42" s="626">
        <v>78548.8</v>
      </c>
    </row>
    <row r="43" spans="2:9" s="27" customFormat="1" ht="12.75">
      <c r="B43" s="730"/>
      <c r="C43" s="722"/>
      <c r="D43" s="437" t="s">
        <v>73</v>
      </c>
      <c r="E43" s="285">
        <v>10124.08</v>
      </c>
      <c r="F43" s="285">
        <v>0</v>
      </c>
      <c r="G43" s="285">
        <v>9011.21</v>
      </c>
      <c r="H43" s="285">
        <v>21.450000000000728</v>
      </c>
      <c r="I43" s="626">
        <v>19156.739999999998</v>
      </c>
    </row>
    <row r="44" spans="2:9" s="27" customFormat="1" ht="25.5">
      <c r="B44" s="730"/>
      <c r="C44" s="722"/>
      <c r="D44" s="437" t="s">
        <v>214</v>
      </c>
      <c r="E44" s="285">
        <v>0</v>
      </c>
      <c r="F44" s="285">
        <v>2223.6</v>
      </c>
      <c r="G44" s="285">
        <v>0</v>
      </c>
      <c r="H44" s="285">
        <v>0</v>
      </c>
      <c r="I44" s="626">
        <v>2223.6</v>
      </c>
    </row>
    <row r="45" spans="2:9" s="28" customFormat="1" ht="13.5" thickBot="1">
      <c r="B45" s="731"/>
      <c r="C45" s="728"/>
      <c r="D45" s="438" t="s">
        <v>7</v>
      </c>
      <c r="E45" s="402">
        <f>SUM(E40:E44)</f>
        <v>15389.83</v>
      </c>
      <c r="F45" s="402">
        <v>14066.2</v>
      </c>
      <c r="G45" s="426">
        <v>90174.93</v>
      </c>
      <c r="H45" s="293">
        <v>18339.040000000005</v>
      </c>
      <c r="I45" s="682">
        <v>137970</v>
      </c>
    </row>
    <row r="46" spans="2:9" s="71" customFormat="1" ht="18.75" customHeight="1">
      <c r="B46" s="732">
        <v>9</v>
      </c>
      <c r="C46" s="721" t="s">
        <v>193</v>
      </c>
      <c r="D46" s="658" t="s">
        <v>220</v>
      </c>
      <c r="E46" s="400">
        <v>0</v>
      </c>
      <c r="F46" s="686">
        <v>58310</v>
      </c>
      <c r="G46" s="686">
        <v>0</v>
      </c>
      <c r="H46" s="400">
        <v>104297</v>
      </c>
      <c r="I46" s="618">
        <v>162607</v>
      </c>
    </row>
    <row r="47" spans="2:9" s="72" customFormat="1" ht="12.75">
      <c r="B47" s="730"/>
      <c r="C47" s="722"/>
      <c r="D47" s="440" t="s">
        <v>245</v>
      </c>
      <c r="E47" s="285">
        <v>0</v>
      </c>
      <c r="F47" s="285">
        <v>0</v>
      </c>
      <c r="G47" s="285">
        <v>0</v>
      </c>
      <c r="H47" s="285">
        <v>71343</v>
      </c>
      <c r="I47" s="626">
        <v>71343</v>
      </c>
    </row>
    <row r="48" spans="2:9" s="72" customFormat="1" ht="12.75">
      <c r="B48" s="730"/>
      <c r="C48" s="722"/>
      <c r="D48" s="341" t="s">
        <v>236</v>
      </c>
      <c r="E48" s="285">
        <v>0</v>
      </c>
      <c r="F48" s="285">
        <v>0</v>
      </c>
      <c r="G48" s="285">
        <v>0</v>
      </c>
      <c r="H48" s="285">
        <v>0</v>
      </c>
      <c r="I48" s="626">
        <v>0</v>
      </c>
    </row>
    <row r="49" spans="2:9" s="71" customFormat="1" ht="20.25" customHeight="1" thickBot="1">
      <c r="B49" s="731"/>
      <c r="C49" s="728"/>
      <c r="D49" s="438" t="s">
        <v>7</v>
      </c>
      <c r="E49" s="402">
        <f>SUM(E46:E48)</f>
        <v>0</v>
      </c>
      <c r="F49" s="402">
        <v>58310</v>
      </c>
      <c r="G49" s="426">
        <f>SUM(G46:G48)</f>
        <v>0</v>
      </c>
      <c r="H49" s="293">
        <v>175640</v>
      </c>
      <c r="I49" s="682">
        <v>233950</v>
      </c>
    </row>
    <row r="50" spans="2:9" s="71" customFormat="1" ht="18.75" customHeight="1" thickBot="1">
      <c r="B50" s="410"/>
      <c r="C50" s="411"/>
      <c r="D50" s="441" t="s">
        <v>14</v>
      </c>
      <c r="E50" s="412">
        <f>E12+E14+E18+E21+E28+E32+E39+E45+E49</f>
        <v>967095.7400000001</v>
      </c>
      <c r="F50" s="412">
        <f>F12+F14+F18+F21+F28+F32+F39+F45+F49</f>
        <v>1522206.69</v>
      </c>
      <c r="G50" s="507">
        <f>G12+G14+G18+G21+G28+G32+G39+G45+G49</f>
        <v>1976764.6700000002</v>
      </c>
      <c r="H50" s="507">
        <v>2507462.9000000004</v>
      </c>
      <c r="I50" s="685">
        <v>6973530</v>
      </c>
    </row>
    <row r="51" ht="14.25" customHeight="1">
      <c r="F51" s="294"/>
    </row>
  </sheetData>
  <sheetProtection/>
  <mergeCells count="18">
    <mergeCell ref="B33:B39"/>
    <mergeCell ref="C33:C39"/>
    <mergeCell ref="B40:B45"/>
    <mergeCell ref="C40:C45"/>
    <mergeCell ref="B46:B49"/>
    <mergeCell ref="C46:C49"/>
    <mergeCell ref="B6:B12"/>
    <mergeCell ref="C6:C12"/>
    <mergeCell ref="B13:B14"/>
    <mergeCell ref="C13:C14"/>
    <mergeCell ref="B15:B18"/>
    <mergeCell ref="C15:C18"/>
    <mergeCell ref="C19:C21"/>
    <mergeCell ref="B22:B28"/>
    <mergeCell ref="C22:C28"/>
    <mergeCell ref="B29:B32"/>
    <mergeCell ref="C29:C32"/>
    <mergeCell ref="B19:B21"/>
  </mergeCells>
  <printOptions/>
  <pageMargins left="0.2" right="0.17" top="0.28" bottom="0.22" header="0.3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57421875" style="30" customWidth="1"/>
    <col min="2" max="2" width="4.57421875" style="30" customWidth="1"/>
    <col min="3" max="3" width="34.28125" style="30" customWidth="1"/>
    <col min="4" max="4" width="13.57421875" style="31" customWidth="1"/>
    <col min="5" max="5" width="13.8515625" style="30" customWidth="1"/>
    <col min="6" max="6" width="17.00390625" style="31" customWidth="1"/>
    <col min="7" max="7" width="16.140625" style="30" customWidth="1"/>
    <col min="8" max="8" width="14.7109375" style="30" customWidth="1"/>
    <col min="9" max="16384" width="9.140625" style="30" customWidth="1"/>
  </cols>
  <sheetData>
    <row r="1" spans="4:6" s="18" customFormat="1" ht="12.75">
      <c r="D1" s="35"/>
      <c r="F1" s="35"/>
    </row>
    <row r="2" spans="4:6" s="33" customFormat="1" ht="12.75">
      <c r="D2" s="34"/>
      <c r="F2" s="34"/>
    </row>
    <row r="4" ht="12.75">
      <c r="C4" s="63" t="s">
        <v>30</v>
      </c>
    </row>
    <row r="6" ht="12.75">
      <c r="H6" s="47" t="s">
        <v>301</v>
      </c>
    </row>
    <row r="7" spans="2:8" ht="79.5" customHeight="1">
      <c r="B7" s="354" t="s">
        <v>21</v>
      </c>
      <c r="C7" s="352" t="s">
        <v>1</v>
      </c>
      <c r="D7" s="312" t="s">
        <v>253</v>
      </c>
      <c r="E7" s="337" t="s">
        <v>269</v>
      </c>
      <c r="F7" s="337" t="s">
        <v>270</v>
      </c>
      <c r="G7" s="280" t="s">
        <v>278</v>
      </c>
      <c r="H7" s="280" t="s">
        <v>274</v>
      </c>
    </row>
    <row r="8" spans="2:8" s="90" customFormat="1" ht="32.25" customHeight="1">
      <c r="B8" s="883">
        <v>1</v>
      </c>
      <c r="C8" s="220" t="s">
        <v>31</v>
      </c>
      <c r="D8" s="311">
        <v>2595.62</v>
      </c>
      <c r="E8" s="472">
        <v>2308.74</v>
      </c>
      <c r="F8" s="311">
        <v>7390.709999999999</v>
      </c>
      <c r="G8" s="311">
        <v>4779.18</v>
      </c>
      <c r="H8" s="311">
        <v>17074.25</v>
      </c>
    </row>
    <row r="9" spans="2:8" s="90" customFormat="1" ht="24" customHeight="1">
      <c r="B9" s="883">
        <v>2</v>
      </c>
      <c r="C9" s="220" t="s">
        <v>47</v>
      </c>
      <c r="D9" s="311">
        <v>7068.6</v>
      </c>
      <c r="E9" s="472">
        <v>7794.5</v>
      </c>
      <c r="F9" s="311">
        <v>11877.15</v>
      </c>
      <c r="G9" s="311">
        <v>9525.17</v>
      </c>
      <c r="H9" s="311">
        <v>36265.42</v>
      </c>
    </row>
    <row r="10" spans="2:8" s="90" customFormat="1" ht="25.5">
      <c r="B10" s="883">
        <v>3</v>
      </c>
      <c r="C10" s="220" t="s">
        <v>9</v>
      </c>
      <c r="D10" s="311">
        <v>18921</v>
      </c>
      <c r="E10" s="472">
        <v>0</v>
      </c>
      <c r="F10" s="311">
        <v>19337.5</v>
      </c>
      <c r="G10" s="311">
        <v>19331.83</v>
      </c>
      <c r="H10" s="311">
        <v>57590.33</v>
      </c>
    </row>
    <row r="11" spans="2:8" ht="18" customHeight="1">
      <c r="B11" s="442"/>
      <c r="C11" s="442" t="s">
        <v>7</v>
      </c>
      <c r="D11" s="444">
        <f>SUM(D8:D10)</f>
        <v>28585.22</v>
      </c>
      <c r="E11" s="444">
        <f>SUM(E8:E10)</f>
        <v>10103.24</v>
      </c>
      <c r="F11" s="444">
        <f>SUM(F8:F10)</f>
        <v>38605.36</v>
      </c>
      <c r="G11" s="444">
        <f>SUM(G8:G10)</f>
        <v>33636.18</v>
      </c>
      <c r="H11" s="444">
        <f>SUM(H8:H10)</f>
        <v>110930</v>
      </c>
    </row>
    <row r="12" spans="2:3" ht="12.75">
      <c r="B12" s="67"/>
      <c r="C12" s="67"/>
    </row>
    <row r="13" spans="2:3" ht="12.75">
      <c r="B13" s="67"/>
      <c r="C13" s="67"/>
    </row>
    <row r="14" spans="3:6" ht="12.75">
      <c r="C14" s="143"/>
      <c r="D14" s="294"/>
      <c r="F14" s="294"/>
    </row>
    <row r="15" spans="2:6" ht="12.75">
      <c r="B15" s="18"/>
      <c r="C15" s="23"/>
      <c r="D15" s="294"/>
      <c r="F15" s="294"/>
    </row>
    <row r="16" spans="2:6" s="23" customFormat="1" ht="12.75">
      <c r="B16" s="53"/>
      <c r="C16" s="24"/>
      <c r="D16" s="24"/>
      <c r="F16" s="24"/>
    </row>
    <row r="17" spans="2:6" s="23" customFormat="1" ht="12.75">
      <c r="B17" s="53"/>
      <c r="C17" s="21"/>
      <c r="D17" s="24"/>
      <c r="F17" s="24"/>
    </row>
    <row r="18" spans="2:6" s="23" customFormat="1" ht="12.75">
      <c r="B18" s="61"/>
      <c r="C18" s="54"/>
      <c r="D18" s="24"/>
      <c r="F18" s="24"/>
    </row>
    <row r="19" spans="2:6" s="15" customFormat="1" ht="12.75">
      <c r="B19" s="61"/>
      <c r="C19" s="39"/>
      <c r="D19" s="21"/>
      <c r="F19" s="21"/>
    </row>
    <row r="20" spans="2:6" s="51" customFormat="1" ht="12.75">
      <c r="B20" s="61"/>
      <c r="C20" s="61"/>
      <c r="D20" s="54"/>
      <c r="F20" s="54"/>
    </row>
    <row r="21" spans="3:6" s="88" customFormat="1" ht="12.75">
      <c r="C21" s="89"/>
      <c r="D21" s="89"/>
      <c r="F21" s="89"/>
    </row>
    <row r="22" spans="2:6" s="51" customFormat="1" ht="12.75">
      <c r="B22" s="69"/>
      <c r="D22" s="54"/>
      <c r="F22" s="54"/>
    </row>
    <row r="23" spans="3:6" s="18" customFormat="1" ht="12.75">
      <c r="C23" s="22"/>
      <c r="D23" s="35"/>
      <c r="F23" s="35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.57421875" style="32" customWidth="1"/>
    <col min="2" max="2" width="4.8515625" style="32" customWidth="1"/>
    <col min="3" max="3" width="29.00390625" style="32" customWidth="1"/>
    <col min="4" max="4" width="18.421875" style="287" customWidth="1"/>
    <col min="5" max="5" width="17.421875" style="287" customWidth="1"/>
    <col min="6" max="6" width="19.57421875" style="287" customWidth="1"/>
    <col min="7" max="7" width="18.421875" style="287" customWidth="1"/>
    <col min="8" max="8" width="19.57421875" style="287" customWidth="1"/>
    <col min="9" max="16384" width="9.140625" style="32" customWidth="1"/>
  </cols>
  <sheetData>
    <row r="1" spans="4:8" s="18" customFormat="1" ht="12.75" customHeight="1">
      <c r="D1" s="35"/>
      <c r="E1" s="35"/>
      <c r="F1" s="35"/>
      <c r="G1" s="35"/>
      <c r="H1" s="35"/>
    </row>
    <row r="2" spans="4:8" s="18" customFormat="1" ht="12.75">
      <c r="D2" s="35"/>
      <c r="E2" s="35"/>
      <c r="F2" s="35"/>
      <c r="G2" s="35"/>
      <c r="H2" s="35"/>
    </row>
    <row r="4" spans="4:8" s="15" customFormat="1" ht="12.75">
      <c r="D4" s="21"/>
      <c r="E4" s="21"/>
      <c r="F4" s="21"/>
      <c r="G4" s="21"/>
      <c r="H4" s="21"/>
    </row>
    <row r="5" spans="3:8" s="7" customFormat="1" ht="12.75">
      <c r="C5" s="63" t="s">
        <v>213</v>
      </c>
      <c r="D5" s="14"/>
      <c r="E5" s="14"/>
      <c r="F5" s="14"/>
      <c r="G5" s="14"/>
      <c r="H5" s="14"/>
    </row>
    <row r="9" ht="12.75">
      <c r="H9" s="47" t="s">
        <v>301</v>
      </c>
    </row>
    <row r="10" spans="2:8" s="30" customFormat="1" ht="63.75" customHeight="1">
      <c r="B10" s="445" t="s">
        <v>21</v>
      </c>
      <c r="C10" s="352" t="s">
        <v>1</v>
      </c>
      <c r="D10" s="337" t="s">
        <v>300</v>
      </c>
      <c r="E10" s="337" t="s">
        <v>269</v>
      </c>
      <c r="F10" s="337" t="s">
        <v>270</v>
      </c>
      <c r="G10" s="280" t="s">
        <v>278</v>
      </c>
      <c r="H10" s="280" t="s">
        <v>274</v>
      </c>
    </row>
    <row r="11" spans="2:8" s="90" customFormat="1" ht="30.75" customHeight="1">
      <c r="B11" s="446">
        <v>1</v>
      </c>
      <c r="C11" s="220" t="s">
        <v>31</v>
      </c>
      <c r="D11" s="311">
        <v>20463.66</v>
      </c>
      <c r="E11" s="311">
        <v>39546.85</v>
      </c>
      <c r="F11" s="311">
        <v>46681.43</v>
      </c>
      <c r="G11" s="311">
        <v>48846.47000000001</v>
      </c>
      <c r="H11" s="311">
        <v>155538.41</v>
      </c>
    </row>
    <row r="12" spans="2:8" s="90" customFormat="1" ht="25.5" customHeight="1">
      <c r="B12" s="446">
        <v>2</v>
      </c>
      <c r="C12" s="236" t="s">
        <v>47</v>
      </c>
      <c r="D12" s="311">
        <v>95555.41</v>
      </c>
      <c r="E12" s="311">
        <v>121625.47</v>
      </c>
      <c r="F12" s="311">
        <v>144396.66</v>
      </c>
      <c r="G12" s="311">
        <v>156917.85</v>
      </c>
      <c r="H12" s="311">
        <v>518495.39</v>
      </c>
    </row>
    <row r="13" spans="2:8" s="90" customFormat="1" ht="42" customHeight="1">
      <c r="B13" s="446">
        <v>3</v>
      </c>
      <c r="C13" s="220" t="s">
        <v>9</v>
      </c>
      <c r="D13" s="311">
        <v>314524.42</v>
      </c>
      <c r="E13" s="311">
        <v>271830.74</v>
      </c>
      <c r="F13" s="311">
        <v>505673.89</v>
      </c>
      <c r="G13" s="311">
        <v>274047.15</v>
      </c>
      <c r="H13" s="311">
        <v>1366076.2</v>
      </c>
    </row>
    <row r="14" spans="2:8" s="30" customFormat="1" ht="25.5" customHeight="1">
      <c r="B14" s="448"/>
      <c r="C14" s="448" t="s">
        <v>7</v>
      </c>
      <c r="D14" s="444">
        <f>SUM(D11:D13)</f>
        <v>430543.49</v>
      </c>
      <c r="E14" s="444">
        <f>SUM(E11:E13)</f>
        <v>433003.06</v>
      </c>
      <c r="F14" s="444">
        <f>SUM(F11:F13)</f>
        <v>696751.98</v>
      </c>
      <c r="G14" s="444">
        <f>SUM(G11:G13)</f>
        <v>479811.47000000003</v>
      </c>
      <c r="H14" s="444">
        <f>SUM(H11:H13)</f>
        <v>2040110</v>
      </c>
    </row>
    <row r="15" spans="2:8" s="30" customFormat="1" ht="12.75">
      <c r="B15" s="66"/>
      <c r="C15" s="66"/>
      <c r="D15" s="31"/>
      <c r="E15" s="31"/>
      <c r="F15" s="31"/>
      <c r="G15" s="31"/>
      <c r="H15" s="31"/>
    </row>
    <row r="16" spans="2:8" s="30" customFormat="1" ht="12.75" customHeight="1">
      <c r="B16" s="66"/>
      <c r="C16" s="66"/>
      <c r="D16" s="31"/>
      <c r="E16" s="31"/>
      <c r="F16" s="31"/>
      <c r="G16" s="31"/>
      <c r="H16" s="31"/>
    </row>
    <row r="17" spans="1:8" s="23" customFormat="1" ht="12.75">
      <c r="A17" s="14"/>
      <c r="B17" s="61"/>
      <c r="C17" s="54"/>
      <c r="D17" s="24"/>
      <c r="E17" s="24"/>
      <c r="F17" s="24"/>
      <c r="G17" s="24"/>
      <c r="H17" s="24"/>
    </row>
    <row r="18" spans="1:8" s="15" customFormat="1" ht="12.75">
      <c r="A18" s="13"/>
      <c r="B18" s="61"/>
      <c r="C18" s="39"/>
      <c r="D18" s="21"/>
      <c r="E18" s="21"/>
      <c r="F18" s="21"/>
      <c r="G18" s="21"/>
      <c r="H18" s="21"/>
    </row>
    <row r="19" spans="1:8" s="51" customFormat="1" ht="12.75">
      <c r="A19" s="23"/>
      <c r="B19" s="61"/>
      <c r="C19" s="61"/>
      <c r="D19" s="54"/>
      <c r="E19" s="54"/>
      <c r="F19" s="54"/>
      <c r="G19" s="54"/>
      <c r="H19" s="54"/>
    </row>
    <row r="20" spans="2:8" s="15" customFormat="1" ht="12.75">
      <c r="B20" s="119"/>
      <c r="C20" s="12"/>
      <c r="D20" s="21"/>
      <c r="E20" s="21"/>
      <c r="F20" s="21"/>
      <c r="G20" s="21"/>
      <c r="H20" s="21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37" customFormat="1" ht="18.75" customHeight="1">
      <c r="E1" s="138"/>
      <c r="F1" s="59"/>
      <c r="G1" s="35"/>
      <c r="H1" s="35"/>
      <c r="I1" s="187"/>
      <c r="J1" s="84"/>
      <c r="K1" s="187" t="s">
        <v>106</v>
      </c>
      <c r="N1" s="138"/>
      <c r="O1" s="138"/>
    </row>
    <row r="2" spans="5:15" s="39" customFormat="1" ht="12.75">
      <c r="E2" s="59"/>
      <c r="G2" s="35"/>
      <c r="H2" s="35"/>
      <c r="I2" s="100" t="s">
        <v>107</v>
      </c>
      <c r="J2" s="35"/>
      <c r="K2" s="59"/>
      <c r="N2" s="59"/>
      <c r="O2" s="59"/>
    </row>
    <row r="3" spans="5:15" s="18" customFormat="1" ht="12.75">
      <c r="E3" s="35"/>
      <c r="G3" s="35"/>
      <c r="H3" s="35"/>
      <c r="I3" s="100" t="s">
        <v>108</v>
      </c>
      <c r="J3" s="35"/>
      <c r="K3" s="35"/>
      <c r="N3" s="35"/>
      <c r="O3" s="35"/>
    </row>
    <row r="4" spans="5:15" s="18" customFormat="1" ht="12.75">
      <c r="E4" s="35"/>
      <c r="G4" s="35"/>
      <c r="H4" s="35"/>
      <c r="I4" s="100"/>
      <c r="J4" s="35"/>
      <c r="K4" s="35"/>
      <c r="N4" s="35"/>
      <c r="O4" s="35"/>
    </row>
    <row r="5" spans="5:15" s="18" customFormat="1" ht="12.75">
      <c r="E5" s="35"/>
      <c r="G5" s="35"/>
      <c r="H5" s="35"/>
      <c r="I5" s="100" t="s">
        <v>119</v>
      </c>
      <c r="J5" s="35"/>
      <c r="K5" s="35"/>
      <c r="N5" s="35"/>
      <c r="O5" s="35"/>
    </row>
    <row r="6" spans="4:15" s="18" customFormat="1" ht="12.75">
      <c r="D6" s="78" t="s">
        <v>41</v>
      </c>
      <c r="E6" s="35"/>
      <c r="F6" s="35"/>
      <c r="G6" s="35"/>
      <c r="H6" s="35"/>
      <c r="I6" s="35"/>
      <c r="J6" s="35"/>
      <c r="K6" s="35"/>
      <c r="N6" s="35"/>
      <c r="O6" s="35"/>
    </row>
    <row r="7" ht="13.5" thickBot="1">
      <c r="D7" s="8"/>
    </row>
    <row r="8" spans="2:15" s="8" customFormat="1" ht="51.75" thickBot="1">
      <c r="B8" s="111" t="s">
        <v>21</v>
      </c>
      <c r="C8" s="110"/>
      <c r="D8" s="110" t="s">
        <v>1</v>
      </c>
      <c r="E8" s="123" t="s">
        <v>113</v>
      </c>
      <c r="F8" s="125" t="s">
        <v>114</v>
      </c>
      <c r="G8" s="125" t="s">
        <v>170</v>
      </c>
      <c r="H8" s="125" t="s">
        <v>179</v>
      </c>
      <c r="I8" s="125" t="s">
        <v>171</v>
      </c>
      <c r="J8" s="125" t="s">
        <v>172</v>
      </c>
      <c r="K8" s="213" t="s">
        <v>169</v>
      </c>
      <c r="N8" s="56"/>
      <c r="O8" s="56"/>
    </row>
    <row r="9" spans="2:15" s="91" customFormat="1" ht="12.75">
      <c r="B9" s="106">
        <v>1</v>
      </c>
      <c r="C9" s="743" t="s">
        <v>42</v>
      </c>
      <c r="D9" s="104" t="s">
        <v>52</v>
      </c>
      <c r="E9" s="92"/>
      <c r="F9" s="192">
        <v>840553</v>
      </c>
      <c r="G9" s="92">
        <v>1029982</v>
      </c>
      <c r="H9" s="92">
        <v>1029982</v>
      </c>
      <c r="I9" s="92">
        <v>1029982</v>
      </c>
      <c r="J9" s="197">
        <v>322279.61</v>
      </c>
      <c r="K9" s="144">
        <v>3222796.61</v>
      </c>
      <c r="L9" s="199"/>
      <c r="N9" s="199"/>
      <c r="O9" s="199"/>
    </row>
    <row r="10" spans="2:15" s="91" customFormat="1" ht="12.75">
      <c r="B10" s="98">
        <v>4</v>
      </c>
      <c r="C10" s="744"/>
      <c r="D10" s="16" t="s">
        <v>73</v>
      </c>
      <c r="E10" s="5"/>
      <c r="F10" s="193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45">
        <v>938723.3</v>
      </c>
      <c r="L10" s="199"/>
      <c r="N10" s="199"/>
      <c r="O10" s="199"/>
    </row>
    <row r="11" spans="2:15" s="91" customFormat="1" ht="12.75">
      <c r="B11" s="98">
        <v>6</v>
      </c>
      <c r="C11" s="744"/>
      <c r="D11" s="40" t="s">
        <v>17</v>
      </c>
      <c r="E11" s="5"/>
      <c r="F11" s="193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45">
        <v>261983.18</v>
      </c>
      <c r="L11" s="199"/>
      <c r="N11" s="199"/>
      <c r="O11" s="199"/>
    </row>
    <row r="12" spans="2:15" s="91" customFormat="1" ht="12.75">
      <c r="B12" s="98">
        <v>3</v>
      </c>
      <c r="C12" s="744"/>
      <c r="D12" s="16" t="s">
        <v>54</v>
      </c>
      <c r="E12" s="5"/>
      <c r="F12" s="193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45">
        <v>1965497.92</v>
      </c>
      <c r="L12" s="199"/>
      <c r="N12" s="199"/>
      <c r="O12" s="199"/>
    </row>
    <row r="13" spans="2:15" s="91" customFormat="1" ht="12.75">
      <c r="B13" s="98">
        <v>5</v>
      </c>
      <c r="C13" s="744"/>
      <c r="D13" s="16" t="s">
        <v>56</v>
      </c>
      <c r="E13" s="5"/>
      <c r="F13" s="193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45">
        <v>143550.08</v>
      </c>
      <c r="L13" s="199"/>
      <c r="N13" s="199"/>
      <c r="O13" s="199"/>
    </row>
    <row r="14" spans="2:15" s="91" customFormat="1" ht="12.75">
      <c r="B14" s="98">
        <v>2</v>
      </c>
      <c r="C14" s="744"/>
      <c r="D14" s="16" t="s">
        <v>53</v>
      </c>
      <c r="E14" s="5"/>
      <c r="F14" s="193">
        <v>271056</v>
      </c>
      <c r="G14" s="206">
        <v>5162</v>
      </c>
      <c r="H14" s="206">
        <v>181186.13</v>
      </c>
      <c r="I14" s="5">
        <v>5162</v>
      </c>
      <c r="J14" s="5">
        <v>31264.78</v>
      </c>
      <c r="K14" s="145">
        <f>F14+H14+I14+J14</f>
        <v>488668.91000000003</v>
      </c>
      <c r="L14" s="199"/>
      <c r="M14" s="199"/>
      <c r="N14" s="199"/>
      <c r="O14" s="199"/>
    </row>
    <row r="15" spans="2:15" s="6" customFormat="1" ht="13.5" thickBot="1">
      <c r="B15" s="60"/>
      <c r="C15" s="745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8">
        <f t="shared" si="0"/>
        <v>7021220</v>
      </c>
      <c r="L15" s="3"/>
      <c r="M15" s="3"/>
      <c r="N15" s="3"/>
      <c r="O15" s="3"/>
    </row>
    <row r="16" spans="2:15" s="91" customFormat="1" ht="12.75" customHeight="1">
      <c r="B16" s="196">
        <v>1</v>
      </c>
      <c r="C16" s="743" t="s">
        <v>43</v>
      </c>
      <c r="D16" s="129" t="s">
        <v>52</v>
      </c>
      <c r="E16" s="102"/>
      <c r="F16" s="92">
        <v>41656</v>
      </c>
      <c r="G16" s="102">
        <v>0</v>
      </c>
      <c r="H16" s="102">
        <v>0</v>
      </c>
      <c r="I16" s="102">
        <v>0</v>
      </c>
      <c r="J16" s="102">
        <v>0</v>
      </c>
      <c r="K16" s="145">
        <f>F16+G16+I16+J16</f>
        <v>41656</v>
      </c>
      <c r="N16" s="199"/>
      <c r="O16" s="199"/>
    </row>
    <row r="17" spans="2:15" s="91" customFormat="1" ht="12.75">
      <c r="B17" s="98">
        <v>4</v>
      </c>
      <c r="C17" s="744"/>
      <c r="D17" s="16" t="s">
        <v>57</v>
      </c>
      <c r="E17" s="5"/>
      <c r="F17" s="195">
        <v>114469</v>
      </c>
      <c r="G17" s="5">
        <v>30380</v>
      </c>
      <c r="H17" s="5">
        <v>30380</v>
      </c>
      <c r="I17" s="5">
        <v>30380</v>
      </c>
      <c r="J17" s="102">
        <v>19471.53</v>
      </c>
      <c r="K17" s="145">
        <f>F17+G17+I17+J17</f>
        <v>194700.53</v>
      </c>
      <c r="L17" s="199"/>
      <c r="N17" s="199"/>
      <c r="O17" s="199"/>
    </row>
    <row r="18" spans="2:15" s="91" customFormat="1" ht="12.75">
      <c r="B18" s="98">
        <v>3</v>
      </c>
      <c r="C18" s="744"/>
      <c r="D18" s="16" t="s">
        <v>54</v>
      </c>
      <c r="E18" s="5"/>
      <c r="F18" s="193">
        <v>219308</v>
      </c>
      <c r="G18" s="5">
        <v>415217</v>
      </c>
      <c r="H18" s="5">
        <v>415217</v>
      </c>
      <c r="I18" s="5">
        <v>415217</v>
      </c>
      <c r="J18" s="102">
        <v>116637.45</v>
      </c>
      <c r="K18" s="145">
        <f>F18+G18+I18+J18</f>
        <v>1166379.45</v>
      </c>
      <c r="L18" s="199"/>
      <c r="M18" s="199"/>
      <c r="N18" s="199"/>
      <c r="O18" s="199"/>
    </row>
    <row r="19" spans="2:15" s="91" customFormat="1" ht="12.75">
      <c r="B19" s="98">
        <v>2</v>
      </c>
      <c r="C19" s="744"/>
      <c r="D19" s="16" t="s">
        <v>53</v>
      </c>
      <c r="E19" s="5"/>
      <c r="F19" s="193">
        <v>206227</v>
      </c>
      <c r="G19" s="5">
        <v>207643</v>
      </c>
      <c r="H19" s="5">
        <v>207643</v>
      </c>
      <c r="I19" s="5">
        <v>207643</v>
      </c>
      <c r="J19" s="102">
        <v>69057.29</v>
      </c>
      <c r="K19" s="145">
        <f>F19+G19+I19+J19</f>
        <v>690570.29</v>
      </c>
      <c r="L19" s="199"/>
      <c r="N19" s="199"/>
      <c r="O19" s="199"/>
    </row>
    <row r="20" spans="2:15" s="6" customFormat="1" ht="13.5" thickBot="1">
      <c r="B20" s="60"/>
      <c r="C20" s="745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8">
        <f t="shared" si="1"/>
        <v>2093306.27</v>
      </c>
      <c r="N20" s="3"/>
      <c r="O20" s="3"/>
    </row>
    <row r="21" spans="2:16" ht="12.75" customHeight="1">
      <c r="B21" s="106">
        <v>1</v>
      </c>
      <c r="C21" s="746" t="s">
        <v>58</v>
      </c>
      <c r="D21" s="104" t="s">
        <v>52</v>
      </c>
      <c r="E21" s="92"/>
      <c r="F21" s="194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45">
        <f aca="true" t="shared" si="2" ref="K21:K26">F21+G21+I21+J21</f>
        <v>1146367.72</v>
      </c>
      <c r="L21" s="14"/>
      <c r="P21" s="14"/>
    </row>
    <row r="22" spans="2:16" ht="12.75">
      <c r="B22" s="98">
        <v>5</v>
      </c>
      <c r="C22" s="747"/>
      <c r="D22" s="16" t="s">
        <v>57</v>
      </c>
      <c r="E22" s="5"/>
      <c r="F22" s="193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45">
        <f t="shared" si="2"/>
        <v>397101.54</v>
      </c>
      <c r="L22" s="14"/>
      <c r="P22" s="14"/>
    </row>
    <row r="23" spans="2:16" ht="12.75">
      <c r="B23" s="98">
        <v>6</v>
      </c>
      <c r="C23" s="747"/>
      <c r="D23" s="40" t="s">
        <v>17</v>
      </c>
      <c r="E23" s="5"/>
      <c r="F23" s="195">
        <v>22251</v>
      </c>
      <c r="G23" s="5">
        <v>0</v>
      </c>
      <c r="H23" s="5">
        <v>0</v>
      </c>
      <c r="I23" s="5">
        <v>0</v>
      </c>
      <c r="J23" s="5">
        <v>0</v>
      </c>
      <c r="K23" s="145">
        <f t="shared" si="2"/>
        <v>22251</v>
      </c>
      <c r="L23" s="14"/>
      <c r="P23" s="14"/>
    </row>
    <row r="24" spans="2:16" ht="12.75">
      <c r="B24" s="98">
        <v>3</v>
      </c>
      <c r="C24" s="747"/>
      <c r="D24" s="16" t="s">
        <v>54</v>
      </c>
      <c r="E24" s="5"/>
      <c r="F24" s="193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45">
        <f t="shared" si="2"/>
        <v>461067.64</v>
      </c>
      <c r="L24" s="14"/>
      <c r="P24" s="14"/>
    </row>
    <row r="25" spans="2:16" ht="12.75">
      <c r="B25" s="98">
        <v>4</v>
      </c>
      <c r="C25" s="747"/>
      <c r="D25" s="16" t="s">
        <v>56</v>
      </c>
      <c r="E25" s="5"/>
      <c r="F25" s="193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45">
        <f t="shared" si="2"/>
        <v>103821.48</v>
      </c>
      <c r="L25" s="14"/>
      <c r="P25" s="14"/>
    </row>
    <row r="26" spans="2:16" ht="12.75">
      <c r="B26" s="98">
        <v>2</v>
      </c>
      <c r="C26" s="747"/>
      <c r="D26" s="16" t="s">
        <v>53</v>
      </c>
      <c r="E26" s="5"/>
      <c r="F26" s="193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45">
        <f t="shared" si="2"/>
        <v>403810.62</v>
      </c>
      <c r="L26" s="14"/>
      <c r="P26" s="14"/>
    </row>
    <row r="27" spans="2:15" s="8" customFormat="1" ht="13.5" thickBot="1">
      <c r="B27" s="60"/>
      <c r="C27" s="748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8">
        <f t="shared" si="3"/>
        <v>2534420</v>
      </c>
      <c r="N27" s="56"/>
      <c r="O27" s="56"/>
    </row>
    <row r="28" spans="2:12" ht="12.75" customHeight="1">
      <c r="B28" s="106">
        <v>1</v>
      </c>
      <c r="C28" s="746" t="s">
        <v>59</v>
      </c>
      <c r="D28" s="104" t="s">
        <v>52</v>
      </c>
      <c r="E28" s="92"/>
      <c r="F28" s="92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45">
        <f>F28+G28+I28+J28</f>
        <v>1001599.0700000001</v>
      </c>
      <c r="L28" s="14"/>
    </row>
    <row r="29" spans="2:12" ht="12.75">
      <c r="B29" s="98">
        <v>4</v>
      </c>
      <c r="C29" s="747"/>
      <c r="D29" s="16" t="s">
        <v>57</v>
      </c>
      <c r="E29" s="5"/>
      <c r="F29" s="195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45">
        <f>F29+G29+I29+J29</f>
        <v>737324.39</v>
      </c>
      <c r="L29" s="14"/>
    </row>
    <row r="30" spans="2:12" ht="12.75">
      <c r="B30" s="98">
        <v>3</v>
      </c>
      <c r="C30" s="747"/>
      <c r="D30" s="16" t="s">
        <v>54</v>
      </c>
      <c r="E30" s="5"/>
      <c r="F30" s="193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45">
        <f>F30+G30+I30+J30</f>
        <v>715230.87</v>
      </c>
      <c r="L30" s="14"/>
    </row>
    <row r="31" spans="2:12" ht="12.75">
      <c r="B31" s="98">
        <v>2</v>
      </c>
      <c r="C31" s="747"/>
      <c r="D31" s="16" t="s">
        <v>53</v>
      </c>
      <c r="E31" s="5"/>
      <c r="F31" s="193">
        <v>23565</v>
      </c>
      <c r="G31" s="5">
        <v>0</v>
      </c>
      <c r="H31" s="5">
        <v>0</v>
      </c>
      <c r="I31" s="5">
        <v>0</v>
      </c>
      <c r="J31" s="5">
        <v>0</v>
      </c>
      <c r="K31" s="145">
        <f>F31+G31+I31+J31</f>
        <v>23565</v>
      </c>
      <c r="L31" s="14"/>
    </row>
    <row r="32" spans="2:15" s="8" customFormat="1" ht="13.5" thickBot="1">
      <c r="B32" s="60"/>
      <c r="C32" s="748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8">
        <f t="shared" si="4"/>
        <v>2477719.33</v>
      </c>
      <c r="N32" s="56"/>
      <c r="O32" s="56"/>
    </row>
    <row r="33" spans="2:11" ht="12.75" customHeight="1">
      <c r="B33" s="106">
        <v>1</v>
      </c>
      <c r="C33" s="746" t="s">
        <v>60</v>
      </c>
      <c r="D33" s="104" t="s">
        <v>52</v>
      </c>
      <c r="E33" s="92"/>
      <c r="F33" s="92">
        <v>93967</v>
      </c>
      <c r="G33" s="5">
        <v>0</v>
      </c>
      <c r="H33" s="5">
        <v>0</v>
      </c>
      <c r="I33" s="5">
        <v>0</v>
      </c>
      <c r="J33" s="5">
        <v>0</v>
      </c>
      <c r="K33" s="145">
        <f>F33+G33+I33+J33</f>
        <v>93967</v>
      </c>
    </row>
    <row r="34" spans="2:12" ht="12.75">
      <c r="B34" s="98">
        <v>4</v>
      </c>
      <c r="C34" s="747"/>
      <c r="D34" s="16" t="s">
        <v>57</v>
      </c>
      <c r="E34" s="5"/>
      <c r="F34" s="195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45">
        <f>F34+G34+I34+J34</f>
        <v>165108.82</v>
      </c>
      <c r="L34" s="14"/>
    </row>
    <row r="35" spans="2:12" ht="12.75">
      <c r="B35" s="98">
        <v>3</v>
      </c>
      <c r="C35" s="747"/>
      <c r="D35" s="16" t="s">
        <v>54</v>
      </c>
      <c r="E35" s="5"/>
      <c r="F35" s="193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45">
        <f>F35+G35+I35+J35</f>
        <v>331164.67</v>
      </c>
      <c r="L35" s="14"/>
    </row>
    <row r="36" spans="2:11" ht="12.75">
      <c r="B36" s="98">
        <v>2</v>
      </c>
      <c r="C36" s="747"/>
      <c r="D36" s="16" t="s">
        <v>53</v>
      </c>
      <c r="E36" s="5"/>
      <c r="F36" s="193">
        <v>10898</v>
      </c>
      <c r="G36" s="5">
        <v>0</v>
      </c>
      <c r="H36" s="5">
        <v>0</v>
      </c>
      <c r="I36" s="5">
        <v>0</v>
      </c>
      <c r="J36" s="5">
        <v>0</v>
      </c>
      <c r="K36" s="145">
        <f>F36+G36+I36+J36</f>
        <v>10898</v>
      </c>
    </row>
    <row r="37" spans="2:15" s="8" customFormat="1" ht="13.5" thickBot="1">
      <c r="B37" s="60"/>
      <c r="C37" s="748"/>
      <c r="D37" s="2" t="s">
        <v>7</v>
      </c>
      <c r="E37" s="2">
        <v>830010</v>
      </c>
      <c r="F37" s="124">
        <f aca="true" t="shared" si="5" ref="F37:K37">SUM(F33:F36)</f>
        <v>224330</v>
      </c>
      <c r="G37" s="124">
        <f t="shared" si="5"/>
        <v>163590</v>
      </c>
      <c r="H37" s="124">
        <f>SUM(H33:H36)</f>
        <v>163590</v>
      </c>
      <c r="I37" s="124">
        <f t="shared" si="5"/>
        <v>163590</v>
      </c>
      <c r="J37" s="124">
        <f t="shared" si="5"/>
        <v>49628.49</v>
      </c>
      <c r="K37" s="126">
        <f t="shared" si="5"/>
        <v>601138.49</v>
      </c>
      <c r="N37" s="56"/>
      <c r="O37" s="56"/>
    </row>
    <row r="38" spans="2:12" ht="12.75" customHeight="1">
      <c r="B38" s="106">
        <v>1</v>
      </c>
      <c r="C38" s="746" t="s">
        <v>61</v>
      </c>
      <c r="D38" s="104" t="s">
        <v>52</v>
      </c>
      <c r="E38" s="150"/>
      <c r="F38" s="194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45">
        <f>F38+G38+I38+J38</f>
        <v>6482799.3</v>
      </c>
      <c r="L38" s="14"/>
    </row>
    <row r="39" spans="2:12" ht="12.75">
      <c r="B39" s="98">
        <v>5</v>
      </c>
      <c r="C39" s="747"/>
      <c r="D39" s="205" t="s">
        <v>124</v>
      </c>
      <c r="E39" s="146"/>
      <c r="F39" s="193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45">
        <f>F39+G39+I39+J39</f>
        <v>735865.54</v>
      </c>
      <c r="L39" s="14"/>
    </row>
    <row r="40" spans="2:12" ht="12.75">
      <c r="B40" s="98">
        <v>4</v>
      </c>
      <c r="C40" s="747"/>
      <c r="D40" s="205" t="s">
        <v>122</v>
      </c>
      <c r="E40" s="146"/>
      <c r="F40" s="193">
        <v>570790</v>
      </c>
      <c r="G40" s="5">
        <v>0</v>
      </c>
      <c r="H40" s="5">
        <v>0</v>
      </c>
      <c r="I40" s="5">
        <v>0</v>
      </c>
      <c r="J40" s="5">
        <v>0</v>
      </c>
      <c r="K40" s="145">
        <f>F40+G40+I40+J40</f>
        <v>570790</v>
      </c>
      <c r="L40" s="14"/>
    </row>
    <row r="41" spans="2:12" ht="12.75">
      <c r="B41" s="98">
        <v>3</v>
      </c>
      <c r="C41" s="747"/>
      <c r="D41" s="16" t="s">
        <v>54</v>
      </c>
      <c r="E41" s="146"/>
      <c r="F41" s="193">
        <v>136517</v>
      </c>
      <c r="G41" s="5">
        <v>0</v>
      </c>
      <c r="H41" s="5">
        <v>0</v>
      </c>
      <c r="I41" s="5">
        <v>0</v>
      </c>
      <c r="J41" s="5">
        <v>0</v>
      </c>
      <c r="K41" s="145">
        <f>F41+G41+I41+J41</f>
        <v>136517</v>
      </c>
      <c r="L41" s="14"/>
    </row>
    <row r="42" spans="2:12" ht="12.75">
      <c r="B42" s="98">
        <v>2</v>
      </c>
      <c r="C42" s="747"/>
      <c r="D42" s="16" t="s">
        <v>53</v>
      </c>
      <c r="E42" s="146"/>
      <c r="F42" s="193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45">
        <f>F42+G42+I42+J42</f>
        <v>476997.93</v>
      </c>
      <c r="L42" s="14"/>
    </row>
    <row r="43" spans="2:15" s="8" customFormat="1" ht="18.75" customHeight="1" thickBot="1">
      <c r="B43" s="60"/>
      <c r="C43" s="748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8">
        <f t="shared" si="6"/>
        <v>8402969.77</v>
      </c>
      <c r="N43" s="56"/>
      <c r="O43" s="56"/>
    </row>
    <row r="44" spans="2:15" s="8" customFormat="1" ht="19.5" customHeight="1">
      <c r="B44" s="148">
        <v>1</v>
      </c>
      <c r="C44" s="746" t="s">
        <v>62</v>
      </c>
      <c r="D44" s="151" t="s">
        <v>37</v>
      </c>
      <c r="E44" s="92"/>
      <c r="F44" s="192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45">
        <f>F44+G44+I44+J44</f>
        <v>614880</v>
      </c>
      <c r="N44" s="56"/>
      <c r="O44" s="56"/>
    </row>
    <row r="45" spans="2:15" s="8" customFormat="1" ht="12.75">
      <c r="B45" s="147">
        <v>2</v>
      </c>
      <c r="C45" s="747"/>
      <c r="D45" s="205" t="s">
        <v>124</v>
      </c>
      <c r="E45" s="5"/>
      <c r="F45" s="193">
        <v>11090</v>
      </c>
      <c r="G45" s="5">
        <v>0</v>
      </c>
      <c r="H45" s="5">
        <v>0</v>
      </c>
      <c r="I45" s="5">
        <v>0</v>
      </c>
      <c r="J45" s="5">
        <v>0</v>
      </c>
      <c r="K45" s="145">
        <f>F45+G45+I45+J45</f>
        <v>11090</v>
      </c>
      <c r="N45" s="56"/>
      <c r="O45" s="56"/>
    </row>
    <row r="46" spans="2:15" s="8" customFormat="1" ht="15.75" customHeight="1" thickBot="1">
      <c r="B46" s="60"/>
      <c r="C46" s="748"/>
      <c r="D46" s="152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8">
        <f t="shared" si="7"/>
        <v>625970</v>
      </c>
      <c r="N46" s="56"/>
      <c r="O46" s="56"/>
    </row>
    <row r="47" spans="2:12" ht="12.75">
      <c r="B47" s="106">
        <v>1</v>
      </c>
      <c r="C47" s="746" t="s">
        <v>63</v>
      </c>
      <c r="D47" s="104" t="s">
        <v>52</v>
      </c>
      <c r="E47" s="92"/>
      <c r="F47" s="194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45">
        <f aca="true" t="shared" si="8" ref="K47:K52">F47+G47+I47+J47</f>
        <v>873775.5700000001</v>
      </c>
      <c r="L47" s="14"/>
    </row>
    <row r="48" spans="2:12" ht="12.75">
      <c r="B48" s="98">
        <v>6</v>
      </c>
      <c r="C48" s="747"/>
      <c r="D48" s="205" t="s">
        <v>126</v>
      </c>
      <c r="E48" s="146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45">
        <f t="shared" si="8"/>
        <v>83998</v>
      </c>
      <c r="L48" s="14"/>
    </row>
    <row r="49" spans="2:12" ht="12.75">
      <c r="B49" s="98">
        <v>4</v>
      </c>
      <c r="C49" s="747"/>
      <c r="D49" s="112" t="s">
        <v>173</v>
      </c>
      <c r="E49" s="5"/>
      <c r="F49" s="193">
        <v>1549</v>
      </c>
      <c r="G49" s="5">
        <v>0</v>
      </c>
      <c r="H49" s="5">
        <v>0</v>
      </c>
      <c r="I49" s="5">
        <v>0</v>
      </c>
      <c r="J49" s="5">
        <v>0</v>
      </c>
      <c r="K49" s="145">
        <f t="shared" si="8"/>
        <v>1549</v>
      </c>
      <c r="L49" s="14"/>
    </row>
    <row r="50" spans="2:12" ht="12.75">
      <c r="B50" s="98">
        <v>5</v>
      </c>
      <c r="C50" s="747"/>
      <c r="D50" s="205" t="s">
        <v>125</v>
      </c>
      <c r="E50" s="5"/>
      <c r="F50" s="193">
        <v>3628</v>
      </c>
      <c r="G50" s="5">
        <v>0</v>
      </c>
      <c r="H50" s="5">
        <v>0</v>
      </c>
      <c r="I50" s="5">
        <v>0</v>
      </c>
      <c r="J50" s="5">
        <v>0</v>
      </c>
      <c r="K50" s="145">
        <f t="shared" si="8"/>
        <v>3628</v>
      </c>
      <c r="L50" s="14"/>
    </row>
    <row r="51" spans="2:12" ht="12.75">
      <c r="B51" s="98">
        <v>3</v>
      </c>
      <c r="C51" s="747"/>
      <c r="D51" s="16" t="s">
        <v>73</v>
      </c>
      <c r="E51" s="5"/>
      <c r="F51" s="193">
        <v>7444</v>
      </c>
      <c r="G51" s="5">
        <v>0</v>
      </c>
      <c r="H51" s="5">
        <v>0</v>
      </c>
      <c r="I51" s="5">
        <v>0</v>
      </c>
      <c r="J51" s="5">
        <v>0</v>
      </c>
      <c r="K51" s="145">
        <f t="shared" si="8"/>
        <v>7444</v>
      </c>
      <c r="L51" s="14"/>
    </row>
    <row r="52" spans="2:12" ht="12.75">
      <c r="B52" s="98">
        <v>2</v>
      </c>
      <c r="C52" s="747"/>
      <c r="D52" s="16" t="s">
        <v>53</v>
      </c>
      <c r="E52" s="5"/>
      <c r="F52" s="193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45">
        <f t="shared" si="8"/>
        <v>267003.26</v>
      </c>
      <c r="L52" s="14"/>
    </row>
    <row r="53" spans="2:15" s="8" customFormat="1" ht="13.5" thickBot="1">
      <c r="B53" s="60"/>
      <c r="C53" s="748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8">
        <f t="shared" si="9"/>
        <v>1237397.83</v>
      </c>
      <c r="N53" s="56"/>
      <c r="O53" s="56"/>
    </row>
    <row r="54" spans="2:15" s="8" customFormat="1" ht="12.75" customHeight="1">
      <c r="B54" s="148">
        <v>1</v>
      </c>
      <c r="C54" s="746" t="s">
        <v>95</v>
      </c>
      <c r="D54" s="151" t="s">
        <v>37</v>
      </c>
      <c r="E54" s="92"/>
      <c r="F54" s="192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45">
        <f>F54+G54+I54+J54</f>
        <v>436363</v>
      </c>
      <c r="L54" s="14"/>
      <c r="M54" s="7"/>
      <c r="N54" s="56"/>
      <c r="O54" s="56"/>
    </row>
    <row r="55" spans="2:15" s="8" customFormat="1" ht="12.75">
      <c r="B55" s="147">
        <v>2</v>
      </c>
      <c r="C55" s="747"/>
      <c r="D55" s="205" t="s">
        <v>122</v>
      </c>
      <c r="E55" s="5"/>
      <c r="F55" s="193">
        <v>9717</v>
      </c>
      <c r="G55" s="5">
        <v>0</v>
      </c>
      <c r="H55" s="5">
        <v>0</v>
      </c>
      <c r="I55" s="5">
        <v>0</v>
      </c>
      <c r="J55" s="5">
        <v>0</v>
      </c>
      <c r="K55" s="145">
        <f>F55+G55+I55+J55</f>
        <v>9717</v>
      </c>
      <c r="N55" s="56"/>
      <c r="O55" s="56"/>
    </row>
    <row r="56" spans="2:15" s="8" customFormat="1" ht="13.5" thickBot="1">
      <c r="B56" s="60"/>
      <c r="C56" s="748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8">
        <f t="shared" si="10"/>
        <v>446080</v>
      </c>
      <c r="N56" s="56"/>
      <c r="O56" s="56"/>
    </row>
    <row r="57" spans="2:15" s="8" customFormat="1" ht="26.25" customHeight="1">
      <c r="B57" s="148">
        <v>1</v>
      </c>
      <c r="C57" s="746" t="s">
        <v>98</v>
      </c>
      <c r="D57" s="104" t="s">
        <v>52</v>
      </c>
      <c r="E57" s="92"/>
      <c r="F57" s="192">
        <v>163730</v>
      </c>
      <c r="G57" s="5">
        <v>0</v>
      </c>
      <c r="H57" s="5">
        <v>0</v>
      </c>
      <c r="I57" s="5">
        <v>0</v>
      </c>
      <c r="J57" s="5">
        <v>0</v>
      </c>
      <c r="K57" s="145">
        <f>F57+G57+I57+J57</f>
        <v>163730</v>
      </c>
      <c r="N57" s="56"/>
      <c r="O57" s="56"/>
    </row>
    <row r="58" spans="2:15" s="8" customFormat="1" ht="12.75">
      <c r="B58" s="147">
        <v>2</v>
      </c>
      <c r="C58" s="747"/>
      <c r="D58" s="205" t="s">
        <v>122</v>
      </c>
      <c r="E58" s="5"/>
      <c r="F58" s="193">
        <v>153420</v>
      </c>
      <c r="G58" s="5">
        <v>0</v>
      </c>
      <c r="H58" s="5">
        <v>0</v>
      </c>
      <c r="I58" s="5">
        <v>0</v>
      </c>
      <c r="J58" s="5">
        <v>0</v>
      </c>
      <c r="K58" s="145">
        <f>F58+G58+I58+J58</f>
        <v>153420</v>
      </c>
      <c r="N58" s="56"/>
      <c r="O58" s="56"/>
    </row>
    <row r="59" spans="2:15" s="8" customFormat="1" ht="13.5" thickBot="1">
      <c r="B59" s="60"/>
      <c r="C59" s="748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8">
        <f t="shared" si="11"/>
        <v>317150</v>
      </c>
      <c r="N59" s="56"/>
      <c r="O59" s="56"/>
    </row>
    <row r="60" spans="2:15" s="8" customFormat="1" ht="12.75">
      <c r="B60" s="117"/>
      <c r="C60" s="156"/>
      <c r="D60" s="3"/>
      <c r="E60" s="3"/>
      <c r="F60" s="3"/>
      <c r="G60" s="56"/>
      <c r="H60" s="56"/>
      <c r="I60" s="56"/>
      <c r="J60" s="56"/>
      <c r="K60" s="56"/>
      <c r="N60" s="56"/>
      <c r="O60" s="56"/>
    </row>
    <row r="61" spans="2:15" s="8" customFormat="1" ht="12.75">
      <c r="B61" s="117"/>
      <c r="C61" s="134" t="s">
        <v>109</v>
      </c>
      <c r="D61" s="3"/>
      <c r="E61" s="3"/>
      <c r="F61" s="3"/>
      <c r="G61" s="56"/>
      <c r="H61" s="56"/>
      <c r="I61" s="56"/>
      <c r="J61" s="56"/>
      <c r="K61" s="56"/>
      <c r="N61" s="56"/>
      <c r="O61" s="56"/>
    </row>
    <row r="62" spans="2:15" s="8" customFormat="1" ht="12.75">
      <c r="B62" s="117"/>
      <c r="C62" s="77" t="s">
        <v>110</v>
      </c>
      <c r="D62" s="3"/>
      <c r="E62" s="3"/>
      <c r="F62" s="3"/>
      <c r="G62" s="56"/>
      <c r="H62" s="56"/>
      <c r="I62" s="56"/>
      <c r="J62" s="56"/>
      <c r="K62" s="56"/>
      <c r="N62" s="56"/>
      <c r="O62" s="56"/>
    </row>
    <row r="63" spans="2:15" s="8" customFormat="1" ht="12.75">
      <c r="B63" s="117"/>
      <c r="C63" s="140"/>
      <c r="D63" s="3"/>
      <c r="E63" s="3"/>
      <c r="F63" s="142"/>
      <c r="G63" s="142"/>
      <c r="H63" s="139"/>
      <c r="I63" s="139"/>
      <c r="J63" s="56"/>
      <c r="K63" s="56"/>
      <c r="N63" s="56"/>
      <c r="O63" s="56"/>
    </row>
    <row r="64" spans="2:15" s="8" customFormat="1" ht="12.75">
      <c r="B64" s="117"/>
      <c r="C64" s="109" t="s">
        <v>117</v>
      </c>
      <c r="D64" s="3"/>
      <c r="E64" s="3"/>
      <c r="F64" s="77" t="s">
        <v>111</v>
      </c>
      <c r="G64" s="141"/>
      <c r="H64" s="140"/>
      <c r="I64" s="140"/>
      <c r="J64" s="56"/>
      <c r="K64" s="56"/>
      <c r="N64" s="56"/>
      <c r="O64" s="56"/>
    </row>
    <row r="65" spans="2:15" s="8" customFormat="1" ht="12.75">
      <c r="B65" s="117"/>
      <c r="C65" s="156"/>
      <c r="D65" s="3"/>
      <c r="E65" s="3"/>
      <c r="F65" s="77" t="s">
        <v>177</v>
      </c>
      <c r="G65" s="141"/>
      <c r="H65" s="140"/>
      <c r="I65" s="140"/>
      <c r="J65" s="56"/>
      <c r="K65" s="56"/>
      <c r="N65" s="56"/>
      <c r="O65" s="56"/>
    </row>
    <row r="66" spans="2:15" s="8" customFormat="1" ht="12.75">
      <c r="B66" s="117"/>
      <c r="C66" s="156"/>
      <c r="D66" s="3"/>
      <c r="E66" s="3"/>
      <c r="F66" s="131"/>
      <c r="G66" s="141"/>
      <c r="H66" s="140"/>
      <c r="I66" s="133" t="s">
        <v>175</v>
      </c>
      <c r="J66" s="56"/>
      <c r="K66" s="56"/>
      <c r="N66" s="56"/>
      <c r="O66" s="56"/>
    </row>
    <row r="67" spans="2:15" s="8" customFormat="1" ht="12.75">
      <c r="B67" s="117"/>
      <c r="C67" s="156"/>
      <c r="D67" s="3"/>
      <c r="E67" s="3"/>
      <c r="F67" s="131"/>
      <c r="G67" s="141"/>
      <c r="H67" s="140"/>
      <c r="I67" s="133" t="s">
        <v>178</v>
      </c>
      <c r="J67" s="56"/>
      <c r="K67" s="56"/>
      <c r="N67" s="56"/>
      <c r="O67" s="56"/>
    </row>
    <row r="68" spans="2:15" s="8" customFormat="1" ht="12.75">
      <c r="B68" s="117"/>
      <c r="C68" s="156"/>
      <c r="D68" s="3"/>
      <c r="E68" s="3"/>
      <c r="F68" s="140"/>
      <c r="G68" s="141"/>
      <c r="H68" s="140"/>
      <c r="I68" s="140"/>
      <c r="J68" s="56"/>
      <c r="K68" s="56"/>
      <c r="N68" s="56"/>
      <c r="O68" s="56"/>
    </row>
    <row r="69" spans="2:15" s="8" customFormat="1" ht="12.75">
      <c r="B69" s="117"/>
      <c r="C69" s="156"/>
      <c r="D69" s="3"/>
      <c r="E69" s="3"/>
      <c r="F69" s="3"/>
      <c r="G69" s="56"/>
      <c r="H69" s="56"/>
      <c r="I69" s="56"/>
      <c r="J69" s="56"/>
      <c r="K69" s="56"/>
      <c r="N69" s="56"/>
      <c r="O69" s="56"/>
    </row>
    <row r="70" spans="2:15" s="8" customFormat="1" ht="13.5" thickBot="1">
      <c r="B70" s="117"/>
      <c r="C70" s="156"/>
      <c r="D70" s="3"/>
      <c r="E70" s="3"/>
      <c r="F70" s="3"/>
      <c r="G70" s="56"/>
      <c r="H70" s="56"/>
      <c r="I70" s="56"/>
      <c r="J70" s="56"/>
      <c r="K70" s="56"/>
      <c r="N70" s="56"/>
      <c r="O70" s="56"/>
    </row>
    <row r="71" spans="2:15" s="8" customFormat="1" ht="12.75" customHeight="1">
      <c r="B71" s="200">
        <v>1</v>
      </c>
      <c r="C71" s="749" t="s">
        <v>99</v>
      </c>
      <c r="D71" s="104" t="s">
        <v>52</v>
      </c>
      <c r="E71" s="92"/>
      <c r="F71" s="194">
        <v>902940</v>
      </c>
      <c r="G71" s="92">
        <v>1168081</v>
      </c>
      <c r="H71" s="92">
        <v>1168081</v>
      </c>
      <c r="I71" s="92">
        <v>1168081</v>
      </c>
      <c r="J71" s="92">
        <v>359900</v>
      </c>
      <c r="K71" s="144">
        <f>F71+G71+I71+J71</f>
        <v>3599002</v>
      </c>
      <c r="L71" s="56"/>
      <c r="M71" s="56"/>
      <c r="N71" s="56"/>
      <c r="O71" s="56"/>
    </row>
    <row r="72" spans="2:15" s="8" customFormat="1" ht="12.75">
      <c r="B72" s="201">
        <v>4</v>
      </c>
      <c r="C72" s="750"/>
      <c r="D72" s="205" t="s">
        <v>124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45">
        <f>F72+G72+I72+J72</f>
        <v>1110335</v>
      </c>
      <c r="L72" s="56"/>
      <c r="M72" s="56"/>
      <c r="N72" s="56"/>
      <c r="O72" s="56"/>
    </row>
    <row r="73" spans="2:15" s="8" customFormat="1" ht="15" customHeight="1">
      <c r="B73" s="201">
        <v>3</v>
      </c>
      <c r="C73" s="750"/>
      <c r="D73" s="205" t="s">
        <v>122</v>
      </c>
      <c r="E73" s="5"/>
      <c r="F73" s="193">
        <v>135786</v>
      </c>
      <c r="G73" s="5">
        <v>0</v>
      </c>
      <c r="H73" s="5">
        <v>0</v>
      </c>
      <c r="I73" s="5">
        <v>0</v>
      </c>
      <c r="J73" s="5">
        <v>0</v>
      </c>
      <c r="K73" s="145">
        <f>F73+G73+I73+J73</f>
        <v>135786</v>
      </c>
      <c r="N73" s="56"/>
      <c r="O73" s="56"/>
    </row>
    <row r="74" spans="2:15" s="8" customFormat="1" ht="12.75">
      <c r="B74" s="201">
        <v>2</v>
      </c>
      <c r="C74" s="750"/>
      <c r="D74" s="205" t="s">
        <v>123</v>
      </c>
      <c r="E74" s="5"/>
      <c r="F74" s="193">
        <v>189437</v>
      </c>
      <c r="G74" s="5">
        <v>0</v>
      </c>
      <c r="H74" s="5">
        <v>0</v>
      </c>
      <c r="I74" s="5">
        <v>0</v>
      </c>
      <c r="J74" s="5">
        <v>0</v>
      </c>
      <c r="K74" s="145">
        <f>F74+G74+I74+J74</f>
        <v>189437</v>
      </c>
      <c r="N74" s="56"/>
      <c r="O74" s="56"/>
    </row>
    <row r="75" spans="2:15" s="8" customFormat="1" ht="15.75" customHeight="1" thickBot="1">
      <c r="B75" s="202"/>
      <c r="C75" s="751"/>
      <c r="D75" s="2" t="s">
        <v>7</v>
      </c>
      <c r="E75" s="2">
        <v>5034560</v>
      </c>
      <c r="F75" s="191">
        <f aca="true" t="shared" si="12" ref="F75:K75">SUM(F71:F74)</f>
        <v>1360690</v>
      </c>
      <c r="G75" s="191">
        <f t="shared" si="12"/>
        <v>1601468</v>
      </c>
      <c r="H75" s="191">
        <f>SUM(H71:H74)</f>
        <v>1601468</v>
      </c>
      <c r="I75" s="191">
        <f t="shared" si="12"/>
        <v>1601468</v>
      </c>
      <c r="J75" s="191">
        <f t="shared" si="12"/>
        <v>470934</v>
      </c>
      <c r="K75" s="108">
        <f t="shared" si="12"/>
        <v>5034560</v>
      </c>
      <c r="L75" s="56"/>
      <c r="N75" s="56"/>
      <c r="O75" s="56"/>
    </row>
    <row r="76" spans="2:15" s="8" customFormat="1" ht="51.75" thickBot="1">
      <c r="B76" s="149">
        <v>1</v>
      </c>
      <c r="C76" s="127" t="s">
        <v>100</v>
      </c>
      <c r="D76" s="203" t="s">
        <v>52</v>
      </c>
      <c r="E76" s="103">
        <v>0</v>
      </c>
      <c r="F76" s="198">
        <v>0</v>
      </c>
      <c r="G76" s="103">
        <v>0</v>
      </c>
      <c r="H76" s="103">
        <v>0</v>
      </c>
      <c r="I76" s="103">
        <v>0</v>
      </c>
      <c r="J76" s="103">
        <v>0</v>
      </c>
      <c r="K76" s="107">
        <v>0</v>
      </c>
      <c r="N76" s="56"/>
      <c r="O76" s="56"/>
    </row>
    <row r="77" spans="2:11" ht="19.5" customHeight="1">
      <c r="B77" s="106">
        <v>3</v>
      </c>
      <c r="C77" s="746" t="s">
        <v>97</v>
      </c>
      <c r="D77" s="104" t="s">
        <v>52</v>
      </c>
      <c r="E77" s="92"/>
      <c r="F77" s="192">
        <v>0</v>
      </c>
      <c r="G77" s="92">
        <v>0</v>
      </c>
      <c r="H77" s="92">
        <v>0</v>
      </c>
      <c r="I77" s="92">
        <v>0</v>
      </c>
      <c r="J77" s="92">
        <v>0</v>
      </c>
      <c r="K77" s="145">
        <f>F77+G77+I77+J77</f>
        <v>0</v>
      </c>
    </row>
    <row r="78" spans="2:11" ht="12.75">
      <c r="B78" s="98">
        <v>4</v>
      </c>
      <c r="C78" s="747"/>
      <c r="D78" s="16" t="s">
        <v>57</v>
      </c>
      <c r="E78" s="5"/>
      <c r="F78" s="193">
        <v>51816</v>
      </c>
      <c r="G78" s="5">
        <v>0</v>
      </c>
      <c r="H78" s="5">
        <v>0</v>
      </c>
      <c r="I78" s="5">
        <v>0</v>
      </c>
      <c r="J78" s="5">
        <v>0</v>
      </c>
      <c r="K78" s="145">
        <f>F78+G78+I78+J78</f>
        <v>51816</v>
      </c>
    </row>
    <row r="79" spans="2:13" ht="12.75" customHeight="1">
      <c r="B79" s="196">
        <v>1</v>
      </c>
      <c r="C79" s="747"/>
      <c r="D79" s="129" t="s">
        <v>54</v>
      </c>
      <c r="E79" s="102"/>
      <c r="F79" s="195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45">
        <f>F79+G79+I79+J79</f>
        <v>1116986</v>
      </c>
      <c r="M79" s="14"/>
    </row>
    <row r="80" spans="2:13" ht="12.75">
      <c r="B80" s="98">
        <v>2</v>
      </c>
      <c r="C80" s="747"/>
      <c r="D80" s="16" t="s">
        <v>53</v>
      </c>
      <c r="E80" s="5"/>
      <c r="F80" s="193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45">
        <f>F80+G80+I80+J80</f>
        <v>772208</v>
      </c>
      <c r="M80" s="14"/>
    </row>
    <row r="81" spans="2:15" s="8" customFormat="1" ht="13.5" thickBot="1">
      <c r="B81" s="60"/>
      <c r="C81" s="748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8">
        <f t="shared" si="13"/>
        <v>1941010</v>
      </c>
      <c r="L81" s="56"/>
      <c r="N81" s="56"/>
      <c r="O81" s="56"/>
    </row>
    <row r="82" spans="2:15" s="8" customFormat="1" ht="27.75" customHeight="1">
      <c r="B82" s="196">
        <v>1</v>
      </c>
      <c r="C82" s="747" t="s">
        <v>121</v>
      </c>
      <c r="D82" s="204" t="s">
        <v>53</v>
      </c>
      <c r="E82" s="102"/>
      <c r="F82" s="195">
        <v>1893</v>
      </c>
      <c r="G82" s="209">
        <v>0</v>
      </c>
      <c r="H82" s="209">
        <v>0</v>
      </c>
      <c r="I82" s="209">
        <v>0</v>
      </c>
      <c r="J82" s="209">
        <v>0</v>
      </c>
      <c r="K82" s="145">
        <f>F82+G82+I82+J82</f>
        <v>1893</v>
      </c>
      <c r="N82" s="56"/>
      <c r="O82" s="56"/>
    </row>
    <row r="83" spans="2:15" s="8" customFormat="1" ht="17.25" customHeight="1">
      <c r="B83" s="98">
        <v>2</v>
      </c>
      <c r="C83" s="747"/>
      <c r="D83" s="205" t="s">
        <v>52</v>
      </c>
      <c r="E83" s="5"/>
      <c r="F83" s="193">
        <v>12617</v>
      </c>
      <c r="G83" s="5">
        <v>17005</v>
      </c>
      <c r="H83" s="5">
        <v>17005</v>
      </c>
      <c r="I83" s="5">
        <v>17005</v>
      </c>
      <c r="J83" s="5">
        <v>5180</v>
      </c>
      <c r="K83" s="145">
        <f>F83+G83+I83+J83</f>
        <v>51807</v>
      </c>
      <c r="N83" s="56"/>
      <c r="O83" s="56"/>
    </row>
    <row r="84" spans="2:15" s="8" customFormat="1" ht="13.5" thickBot="1">
      <c r="B84" s="60"/>
      <c r="C84" s="748"/>
      <c r="D84" s="2" t="s">
        <v>7</v>
      </c>
      <c r="E84" s="2">
        <v>53700</v>
      </c>
      <c r="F84" s="124">
        <f aca="true" t="shared" si="14" ref="F84:K84">SUM(F82:F83)</f>
        <v>14510</v>
      </c>
      <c r="G84" s="124">
        <f t="shared" si="14"/>
        <v>17005</v>
      </c>
      <c r="H84" s="124">
        <f>SUM(H82:H83)</f>
        <v>17005</v>
      </c>
      <c r="I84" s="124">
        <f t="shared" si="14"/>
        <v>17005</v>
      </c>
      <c r="J84" s="124">
        <f t="shared" si="14"/>
        <v>5180</v>
      </c>
      <c r="K84" s="126">
        <f t="shared" si="14"/>
        <v>53700</v>
      </c>
      <c r="N84" s="56"/>
      <c r="O84" s="56"/>
    </row>
    <row r="85" spans="2:15" s="8" customFormat="1" ht="13.5" thickBot="1">
      <c r="B85" s="149"/>
      <c r="C85" s="103"/>
      <c r="D85" s="103" t="s">
        <v>44</v>
      </c>
      <c r="E85" s="103">
        <f>E15+E20+E27+E32+E37+E43+E46+E53+E56+E59+E75+E76+E81+E84</f>
        <v>36912250</v>
      </c>
      <c r="F85" s="103">
        <f aca="true" t="shared" si="15" ref="F85:K85">F15+F20+F27+F32+F37+F43+F46+F53+F56+F59+F75+F76+F81+F84</f>
        <v>10256290</v>
      </c>
      <c r="G85" s="103">
        <f t="shared" si="15"/>
        <v>9676929</v>
      </c>
      <c r="H85" s="103">
        <f>H15+H20+H27+H32+H37+H43+H46+H53+H56+H59+H75+H76+H81+H84</f>
        <v>9852953.129999999</v>
      </c>
      <c r="I85" s="103">
        <f t="shared" si="15"/>
        <v>9631281</v>
      </c>
      <c r="J85" s="103">
        <f t="shared" si="15"/>
        <v>3046117.56</v>
      </c>
      <c r="K85" s="107">
        <f t="shared" si="15"/>
        <v>32786641.689999998</v>
      </c>
      <c r="N85" s="56"/>
      <c r="O85" s="56"/>
    </row>
    <row r="86" spans="2:15" s="139" customFormat="1" ht="12.75">
      <c r="B86" s="77"/>
      <c r="C86" s="140"/>
      <c r="D86" s="140"/>
      <c r="E86" s="142"/>
      <c r="F86" s="20"/>
      <c r="G86" s="20"/>
      <c r="H86" s="20"/>
      <c r="I86" s="20"/>
      <c r="J86" s="20"/>
      <c r="K86" s="20"/>
      <c r="N86" s="142"/>
      <c r="O86" s="142"/>
    </row>
    <row r="87" spans="2:15" s="51" customFormat="1" ht="12.75">
      <c r="B87" s="61"/>
      <c r="C87" s="134" t="s">
        <v>109</v>
      </c>
      <c r="E87" s="54"/>
      <c r="F87" s="190"/>
      <c r="G87" s="190"/>
      <c r="H87" s="190"/>
      <c r="I87" s="190"/>
      <c r="J87" s="190"/>
      <c r="K87" s="190"/>
      <c r="N87" s="54"/>
      <c r="O87" s="54"/>
    </row>
    <row r="88" spans="2:15" s="139" customFormat="1" ht="12.75">
      <c r="B88" s="77"/>
      <c r="C88" s="77" t="s">
        <v>110</v>
      </c>
      <c r="E88" s="142"/>
      <c r="F88" s="20"/>
      <c r="G88" s="20"/>
      <c r="H88" s="20"/>
      <c r="I88" s="20"/>
      <c r="J88" s="20"/>
      <c r="K88" s="20"/>
      <c r="N88" s="142"/>
      <c r="O88" s="142"/>
    </row>
    <row r="89" spans="2:15" s="140" customFormat="1" ht="12.75">
      <c r="B89" s="139"/>
      <c r="E89" s="141"/>
      <c r="F89" s="212"/>
      <c r="G89" s="212"/>
      <c r="H89" s="212"/>
      <c r="I89" s="212"/>
      <c r="J89" s="212"/>
      <c r="K89" s="212"/>
      <c r="N89" s="141"/>
      <c r="O89" s="141"/>
    </row>
    <row r="90" spans="2:15" s="140" customFormat="1" ht="12.75">
      <c r="B90" s="36"/>
      <c r="C90" s="109" t="s">
        <v>117</v>
      </c>
      <c r="E90" s="141"/>
      <c r="F90" s="212"/>
      <c r="G90" s="212"/>
      <c r="H90" s="212"/>
      <c r="I90" s="212"/>
      <c r="J90" s="212"/>
      <c r="K90" s="212"/>
      <c r="N90" s="141"/>
      <c r="O90" s="141"/>
    </row>
    <row r="91" spans="2:15" s="140" customFormat="1" ht="12.75">
      <c r="B91" s="36"/>
      <c r="E91" s="141"/>
      <c r="F91" s="142"/>
      <c r="G91" s="142"/>
      <c r="H91" s="139"/>
      <c r="I91" s="139"/>
      <c r="J91" s="212"/>
      <c r="K91" s="212"/>
      <c r="N91" s="141"/>
      <c r="O91" s="141"/>
    </row>
    <row r="92" spans="2:15" s="140" customFormat="1" ht="12.75">
      <c r="B92" s="20"/>
      <c r="C92" s="141"/>
      <c r="E92" s="141"/>
      <c r="F92" s="77" t="s">
        <v>111</v>
      </c>
      <c r="G92" s="141"/>
      <c r="J92" s="212"/>
      <c r="K92" s="212"/>
      <c r="N92" s="141"/>
      <c r="O92" s="141"/>
    </row>
    <row r="93" spans="2:15" s="140" customFormat="1" ht="12.75">
      <c r="B93" s="14"/>
      <c r="C93" s="137"/>
      <c r="D93" s="39"/>
      <c r="E93" s="141"/>
      <c r="F93" s="77" t="s">
        <v>177</v>
      </c>
      <c r="G93" s="141"/>
      <c r="J93" s="212"/>
      <c r="K93" s="212"/>
      <c r="N93" s="141"/>
      <c r="O93" s="141"/>
    </row>
    <row r="94" spans="3:15" s="39" customFormat="1" ht="12.75">
      <c r="C94" s="70"/>
      <c r="E94" s="59"/>
      <c r="F94" s="131"/>
      <c r="G94" s="141"/>
      <c r="H94" s="140"/>
      <c r="I94" s="133" t="s">
        <v>175</v>
      </c>
      <c r="J94" s="59"/>
      <c r="K94" s="59"/>
      <c r="N94" s="59"/>
      <c r="O94" s="59"/>
    </row>
    <row r="95" spans="3:15" s="39" customFormat="1" ht="12.75">
      <c r="C95" s="70"/>
      <c r="D95" s="18"/>
      <c r="E95" s="59"/>
      <c r="F95" s="131"/>
      <c r="G95" s="141"/>
      <c r="H95" s="140"/>
      <c r="I95" s="133" t="s">
        <v>178</v>
      </c>
      <c r="J95" s="59"/>
      <c r="K95" s="59"/>
      <c r="N95" s="59"/>
      <c r="O95" s="59"/>
    </row>
    <row r="96" spans="5:15" s="18" customFormat="1" ht="12.75">
      <c r="E96" s="35"/>
      <c r="F96" s="140"/>
      <c r="G96" s="141"/>
      <c r="H96" s="140"/>
      <c r="I96" s="140"/>
      <c r="J96" s="35"/>
      <c r="K96" s="35"/>
      <c r="N96" s="35"/>
      <c r="O96" s="35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9"/>
  <sheetViews>
    <sheetView zoomScalePageLayoutView="0" workbookViewId="0" topLeftCell="A1">
      <pane ySplit="4" topLeftCell="A5" activePane="bottomLeft" state="frozen"/>
      <selection pane="topLeft" activeCell="L17" sqref="A1:L17"/>
      <selection pane="bottomLeft" activeCell="J2" sqref="J2"/>
    </sheetView>
  </sheetViews>
  <sheetFormatPr defaultColWidth="9.140625" defaultRowHeight="27" customHeight="1"/>
  <cols>
    <col min="1" max="1" width="2.8515625" style="7" customWidth="1"/>
    <col min="2" max="2" width="4.140625" style="25" customWidth="1"/>
    <col min="3" max="3" width="32.140625" style="7" customWidth="1"/>
    <col min="4" max="4" width="36.00390625" style="7" customWidth="1"/>
    <col min="5" max="5" width="18.00390625" style="14" customWidth="1"/>
    <col min="6" max="6" width="16.140625" style="14" customWidth="1"/>
    <col min="7" max="7" width="16.57421875" style="14" customWidth="1"/>
    <col min="8" max="8" width="15.8515625" style="7" customWidth="1"/>
    <col min="9" max="9" width="15.28125" style="7" customWidth="1"/>
    <col min="10" max="16384" width="9.140625" style="7" customWidth="1"/>
  </cols>
  <sheetData>
    <row r="1" ht="11.25" customHeight="1"/>
    <row r="2" spans="4:7" s="18" customFormat="1" ht="27" customHeight="1">
      <c r="D2" s="78" t="s">
        <v>41</v>
      </c>
      <c r="E2" s="35"/>
      <c r="F2" s="35"/>
      <c r="G2" s="35"/>
    </row>
    <row r="3" spans="4:9" s="18" customFormat="1" ht="29.25" customHeight="1" thickBot="1">
      <c r="D3" s="78"/>
      <c r="E3" s="35"/>
      <c r="F3" s="35"/>
      <c r="G3" s="35"/>
      <c r="I3" s="884" t="s">
        <v>301</v>
      </c>
    </row>
    <row r="4" spans="2:9" s="8" customFormat="1" ht="54" customHeight="1" thickBot="1">
      <c r="B4" s="149" t="s">
        <v>21</v>
      </c>
      <c r="C4" s="103" t="s">
        <v>202</v>
      </c>
      <c r="D4" s="103" t="s">
        <v>1</v>
      </c>
      <c r="E4" s="584" t="s">
        <v>253</v>
      </c>
      <c r="F4" s="415" t="s">
        <v>269</v>
      </c>
      <c r="G4" s="415" t="s">
        <v>264</v>
      </c>
      <c r="H4" s="415" t="s">
        <v>278</v>
      </c>
      <c r="I4" s="585" t="s">
        <v>274</v>
      </c>
    </row>
    <row r="5" spans="2:9" s="91" customFormat="1" ht="12.75">
      <c r="B5" s="106">
        <v>1</v>
      </c>
      <c r="C5" s="759" t="s">
        <v>42</v>
      </c>
      <c r="D5" s="104" t="s">
        <v>52</v>
      </c>
      <c r="E5" s="92">
        <v>212002.52999999997</v>
      </c>
      <c r="F5" s="92">
        <v>254567.96</v>
      </c>
      <c r="G5" s="92">
        <v>534109.04</v>
      </c>
      <c r="H5" s="92">
        <v>680285.24</v>
      </c>
      <c r="I5" s="144">
        <v>1680964.77</v>
      </c>
    </row>
    <row r="6" spans="2:9" s="91" customFormat="1" ht="12.75">
      <c r="B6" s="98">
        <v>2</v>
      </c>
      <c r="C6" s="760"/>
      <c r="D6" s="16" t="s">
        <v>73</v>
      </c>
      <c r="E6" s="5">
        <v>163645.86</v>
      </c>
      <c r="F6" s="5">
        <v>8548.36</v>
      </c>
      <c r="G6" s="5">
        <v>101786.63</v>
      </c>
      <c r="H6" s="5">
        <v>160010.15</v>
      </c>
      <c r="I6" s="145">
        <v>433991</v>
      </c>
    </row>
    <row r="7" spans="2:9" s="91" customFormat="1" ht="12.75">
      <c r="B7" s="98">
        <v>3</v>
      </c>
      <c r="C7" s="760"/>
      <c r="D7" s="40" t="s">
        <v>245</v>
      </c>
      <c r="E7" s="5">
        <v>106259.79000000001</v>
      </c>
      <c r="F7" s="5">
        <v>15917.44</v>
      </c>
      <c r="G7" s="5">
        <v>127223.70999999999</v>
      </c>
      <c r="H7" s="5">
        <v>80070.68</v>
      </c>
      <c r="I7" s="145">
        <v>329471.62</v>
      </c>
    </row>
    <row r="8" spans="2:9" s="91" customFormat="1" ht="12.75">
      <c r="B8" s="98">
        <v>4</v>
      </c>
      <c r="C8" s="760"/>
      <c r="D8" s="16" t="s">
        <v>221</v>
      </c>
      <c r="E8" s="5">
        <v>306498</v>
      </c>
      <c r="F8" s="5">
        <v>217215.50999999998</v>
      </c>
      <c r="G8" s="5">
        <v>541219.6799999999</v>
      </c>
      <c r="H8" s="5">
        <v>469176.2200000001</v>
      </c>
      <c r="I8" s="145">
        <v>1534109.41</v>
      </c>
    </row>
    <row r="9" spans="2:9" s="91" customFormat="1" ht="12.75">
      <c r="B9" s="98">
        <v>5</v>
      </c>
      <c r="C9" s="760"/>
      <c r="D9" s="16" t="s">
        <v>56</v>
      </c>
      <c r="E9" s="5">
        <v>0</v>
      </c>
      <c r="F9" s="5">
        <v>0</v>
      </c>
      <c r="G9" s="5">
        <v>16720.52</v>
      </c>
      <c r="H9" s="5">
        <v>4834.48</v>
      </c>
      <c r="I9" s="145">
        <v>21555</v>
      </c>
    </row>
    <row r="10" spans="2:9" s="91" customFormat="1" ht="12.75">
      <c r="B10" s="98">
        <v>6</v>
      </c>
      <c r="C10" s="760"/>
      <c r="D10" s="16" t="s">
        <v>180</v>
      </c>
      <c r="E10" s="5">
        <v>177557.56</v>
      </c>
      <c r="F10" s="5">
        <v>38375.92</v>
      </c>
      <c r="G10" s="5">
        <v>28573.09</v>
      </c>
      <c r="H10" s="5">
        <v>150000.67</v>
      </c>
      <c r="I10" s="145">
        <v>394507.24</v>
      </c>
    </row>
    <row r="11" spans="2:9" s="91" customFormat="1" ht="12.75">
      <c r="B11" s="98">
        <v>7</v>
      </c>
      <c r="C11" s="760"/>
      <c r="D11" s="16" t="s">
        <v>122</v>
      </c>
      <c r="E11" s="5">
        <v>18537.21</v>
      </c>
      <c r="F11" s="5">
        <v>0</v>
      </c>
      <c r="G11" s="5">
        <v>83199.67</v>
      </c>
      <c r="H11" s="5">
        <v>42813.87000000001</v>
      </c>
      <c r="I11" s="145">
        <v>144550.75</v>
      </c>
    </row>
    <row r="12" spans="2:9" s="91" customFormat="1" ht="12.75">
      <c r="B12" s="98">
        <v>8</v>
      </c>
      <c r="C12" s="760"/>
      <c r="D12" s="16" t="s">
        <v>203</v>
      </c>
      <c r="E12" s="5">
        <v>11905.67</v>
      </c>
      <c r="F12" s="5">
        <v>0</v>
      </c>
      <c r="G12" s="5">
        <v>58140.13</v>
      </c>
      <c r="H12" s="5">
        <v>334.4100000000035</v>
      </c>
      <c r="I12" s="145">
        <v>70380.21</v>
      </c>
    </row>
    <row r="13" spans="2:9" s="6" customFormat="1" ht="13.5" thickBot="1">
      <c r="B13" s="60"/>
      <c r="C13" s="761"/>
      <c r="D13" s="2" t="s">
        <v>7</v>
      </c>
      <c r="E13" s="191">
        <f>SUM(E5:E12)</f>
        <v>996406.62</v>
      </c>
      <c r="F13" s="191">
        <f>SUM(F5:F12)</f>
        <v>534625.1900000001</v>
      </c>
      <c r="G13" s="191">
        <v>1490972.47</v>
      </c>
      <c r="H13" s="191">
        <v>1587525.72</v>
      </c>
      <c r="I13" s="108">
        <v>4609530</v>
      </c>
    </row>
    <row r="14" spans="2:9" s="91" customFormat="1" ht="12.75">
      <c r="B14" s="409">
        <v>1</v>
      </c>
      <c r="C14" s="762" t="s">
        <v>43</v>
      </c>
      <c r="D14" s="104" t="s">
        <v>52</v>
      </c>
      <c r="E14" s="92">
        <v>0</v>
      </c>
      <c r="F14" s="92">
        <v>0</v>
      </c>
      <c r="G14" s="5">
        <v>0</v>
      </c>
      <c r="H14" s="5">
        <v>41550</v>
      </c>
      <c r="I14" s="145">
        <v>41550</v>
      </c>
    </row>
    <row r="15" spans="2:9" s="91" customFormat="1" ht="12.75">
      <c r="B15" s="406">
        <v>2</v>
      </c>
      <c r="C15" s="763"/>
      <c r="D15" s="16" t="s">
        <v>57</v>
      </c>
      <c r="E15" s="5">
        <v>0</v>
      </c>
      <c r="F15" s="5">
        <v>0</v>
      </c>
      <c r="G15" s="5">
        <v>52835.4</v>
      </c>
      <c r="H15" s="5">
        <v>145701.75</v>
      </c>
      <c r="I15" s="145">
        <v>198537.15</v>
      </c>
    </row>
    <row r="16" spans="2:9" s="91" customFormat="1" ht="12.75">
      <c r="B16" s="406">
        <v>3</v>
      </c>
      <c r="C16" s="763"/>
      <c r="D16" s="112" t="s">
        <v>221</v>
      </c>
      <c r="E16" s="5">
        <v>153224.4</v>
      </c>
      <c r="F16" s="5">
        <v>3300.35</v>
      </c>
      <c r="G16" s="5">
        <v>0</v>
      </c>
      <c r="H16" s="5">
        <v>23646.250000000007</v>
      </c>
      <c r="I16" s="145">
        <v>180171</v>
      </c>
    </row>
    <row r="17" spans="2:9" s="91" customFormat="1" ht="12.75">
      <c r="B17" s="406">
        <v>4</v>
      </c>
      <c r="C17" s="763"/>
      <c r="D17" s="16" t="s">
        <v>180</v>
      </c>
      <c r="E17" s="5">
        <v>80271.45</v>
      </c>
      <c r="F17" s="5">
        <v>76662.18</v>
      </c>
      <c r="G17" s="5">
        <v>122737.20000000001</v>
      </c>
      <c r="H17" s="5">
        <v>108039.17</v>
      </c>
      <c r="I17" s="145">
        <v>387710</v>
      </c>
    </row>
    <row r="18" spans="2:9" s="91" customFormat="1" ht="12.75">
      <c r="B18" s="406">
        <v>5</v>
      </c>
      <c r="C18" s="763"/>
      <c r="D18" s="16" t="s">
        <v>122</v>
      </c>
      <c r="E18" s="5">
        <v>12750.85</v>
      </c>
      <c r="F18" s="5">
        <v>0</v>
      </c>
      <c r="G18" s="5">
        <v>0</v>
      </c>
      <c r="H18" s="5">
        <v>0</v>
      </c>
      <c r="I18" s="145">
        <v>12750.85</v>
      </c>
    </row>
    <row r="19" spans="2:9" s="91" customFormat="1" ht="12.75">
      <c r="B19" s="406">
        <v>6</v>
      </c>
      <c r="C19" s="763"/>
      <c r="D19" s="16" t="s">
        <v>203</v>
      </c>
      <c r="E19" s="5">
        <v>7623.58</v>
      </c>
      <c r="F19" s="5">
        <v>0</v>
      </c>
      <c r="G19" s="5">
        <v>0</v>
      </c>
      <c r="H19" s="5">
        <v>7517.42</v>
      </c>
      <c r="I19" s="145">
        <v>15141</v>
      </c>
    </row>
    <row r="20" spans="2:9" s="6" customFormat="1" ht="13.5" thickBot="1">
      <c r="B20" s="202"/>
      <c r="C20" s="764"/>
      <c r="D20" s="2" t="s">
        <v>7</v>
      </c>
      <c r="E20" s="191">
        <f>SUM(E14:E19)</f>
        <v>253870.27999999997</v>
      </c>
      <c r="F20" s="191">
        <f>SUM(F14:F19)</f>
        <v>79962.53</v>
      </c>
      <c r="G20" s="191">
        <v>175572.6</v>
      </c>
      <c r="H20" s="191">
        <v>326454.58999999997</v>
      </c>
      <c r="I20" s="108">
        <v>835860</v>
      </c>
    </row>
    <row r="21" spans="2:9" ht="12.75">
      <c r="B21" s="409">
        <v>1</v>
      </c>
      <c r="C21" s="756" t="s">
        <v>58</v>
      </c>
      <c r="D21" s="104" t="s">
        <v>52</v>
      </c>
      <c r="E21" s="92">
        <v>297590.76</v>
      </c>
      <c r="F21" s="92">
        <v>394770.83</v>
      </c>
      <c r="G21" s="5">
        <v>444881.31</v>
      </c>
      <c r="H21" s="5">
        <v>776602.79</v>
      </c>
      <c r="I21" s="145">
        <v>1913845.6900000002</v>
      </c>
    </row>
    <row r="22" spans="2:9" ht="12.75">
      <c r="B22" s="406">
        <v>2</v>
      </c>
      <c r="C22" s="757"/>
      <c r="D22" s="16" t="s">
        <v>57</v>
      </c>
      <c r="E22" s="5">
        <v>0</v>
      </c>
      <c r="F22" s="5">
        <v>53519</v>
      </c>
      <c r="G22" s="5">
        <v>0</v>
      </c>
      <c r="H22" s="5">
        <v>71276.01000000001</v>
      </c>
      <c r="I22" s="145">
        <v>124795.01000000001</v>
      </c>
    </row>
    <row r="23" spans="2:9" ht="12.75">
      <c r="B23" s="406">
        <v>3</v>
      </c>
      <c r="C23" s="757"/>
      <c r="D23" s="40" t="s">
        <v>245</v>
      </c>
      <c r="E23" s="5">
        <v>6910.6</v>
      </c>
      <c r="F23" s="5">
        <v>2932.1</v>
      </c>
      <c r="G23" s="5">
        <v>40417.2</v>
      </c>
      <c r="H23" s="5">
        <v>22871.330000000016</v>
      </c>
      <c r="I23" s="145">
        <v>73131.23000000003</v>
      </c>
    </row>
    <row r="24" spans="2:9" ht="12.75">
      <c r="B24" s="406">
        <v>4</v>
      </c>
      <c r="C24" s="757"/>
      <c r="D24" s="16" t="s">
        <v>221</v>
      </c>
      <c r="E24" s="5">
        <v>127458.19</v>
      </c>
      <c r="F24" s="5">
        <v>80250.22</v>
      </c>
      <c r="G24" s="5">
        <v>354488.25</v>
      </c>
      <c r="H24" s="5">
        <v>338740.63</v>
      </c>
      <c r="I24" s="145">
        <v>900937.29</v>
      </c>
    </row>
    <row r="25" spans="2:9" ht="12.75">
      <c r="B25" s="406">
        <v>5</v>
      </c>
      <c r="C25" s="757"/>
      <c r="D25" s="16" t="s">
        <v>56</v>
      </c>
      <c r="E25" s="5">
        <v>0</v>
      </c>
      <c r="F25" s="5">
        <v>0</v>
      </c>
      <c r="G25" s="5">
        <v>25288</v>
      </c>
      <c r="H25" s="5">
        <v>413</v>
      </c>
      <c r="I25" s="145">
        <v>25701</v>
      </c>
    </row>
    <row r="26" spans="2:9" ht="12.75">
      <c r="B26" s="406">
        <v>6</v>
      </c>
      <c r="C26" s="757"/>
      <c r="D26" s="16" t="s">
        <v>180</v>
      </c>
      <c r="E26" s="5">
        <v>120486.62000000001</v>
      </c>
      <c r="F26" s="5">
        <v>114262.33</v>
      </c>
      <c r="G26" s="5">
        <v>216046.53</v>
      </c>
      <c r="H26" s="5">
        <v>189269.00820000007</v>
      </c>
      <c r="I26" s="145">
        <v>640064.4882000001</v>
      </c>
    </row>
    <row r="27" spans="2:9" ht="12.75">
      <c r="B27" s="406">
        <v>7</v>
      </c>
      <c r="C27" s="757"/>
      <c r="D27" s="16" t="s">
        <v>73</v>
      </c>
      <c r="E27" s="5">
        <v>62788.07</v>
      </c>
      <c r="F27" s="5">
        <v>0</v>
      </c>
      <c r="G27" s="5">
        <v>35261.55</v>
      </c>
      <c r="H27" s="5">
        <v>52061.119999999995</v>
      </c>
      <c r="I27" s="145">
        <v>150110.74</v>
      </c>
    </row>
    <row r="28" spans="2:9" ht="12.75">
      <c r="B28" s="406">
        <v>8</v>
      </c>
      <c r="C28" s="757"/>
      <c r="D28" s="16" t="s">
        <v>122</v>
      </c>
      <c r="E28" s="5">
        <v>12862.97</v>
      </c>
      <c r="F28" s="5">
        <v>0</v>
      </c>
      <c r="G28" s="5">
        <v>0</v>
      </c>
      <c r="H28" s="5">
        <v>0</v>
      </c>
      <c r="I28" s="145">
        <v>12862.97</v>
      </c>
    </row>
    <row r="29" spans="2:9" ht="12.75">
      <c r="B29" s="406">
        <v>9</v>
      </c>
      <c r="C29" s="757"/>
      <c r="D29" s="16" t="s">
        <v>203</v>
      </c>
      <c r="E29" s="5">
        <v>8146.59</v>
      </c>
      <c r="F29" s="5">
        <v>0</v>
      </c>
      <c r="G29" s="5">
        <v>62983.93</v>
      </c>
      <c r="H29" s="5">
        <v>31301.060000000005</v>
      </c>
      <c r="I29" s="145">
        <v>102431.58</v>
      </c>
    </row>
    <row r="30" spans="2:9" s="8" customFormat="1" ht="13.5" thickBot="1">
      <c r="B30" s="202"/>
      <c r="C30" s="758"/>
      <c r="D30" s="2" t="s">
        <v>7</v>
      </c>
      <c r="E30" s="405">
        <f>SUM(E21:E29)</f>
        <v>636243.7999999999</v>
      </c>
      <c r="F30" s="191">
        <f>SUM(F21:F29)</f>
        <v>645734.48</v>
      </c>
      <c r="G30" s="191">
        <v>1179366.77</v>
      </c>
      <c r="H30" s="191">
        <v>1482534.9482000005</v>
      </c>
      <c r="I30" s="108">
        <v>3943879.9982000007</v>
      </c>
    </row>
    <row r="31" spans="2:9" ht="12.75">
      <c r="B31" s="106">
        <v>1</v>
      </c>
      <c r="C31" s="755" t="s">
        <v>59</v>
      </c>
      <c r="D31" s="104" t="s">
        <v>52</v>
      </c>
      <c r="E31" s="92">
        <v>30476.4</v>
      </c>
      <c r="F31" s="493">
        <v>94743.42</v>
      </c>
      <c r="G31" s="5">
        <v>182640.40000000002</v>
      </c>
      <c r="H31" s="5">
        <v>264805.87999999995</v>
      </c>
      <c r="I31" s="145">
        <v>572666.1</v>
      </c>
    </row>
    <row r="32" spans="2:9" ht="12.75">
      <c r="B32" s="98">
        <v>2</v>
      </c>
      <c r="C32" s="753"/>
      <c r="D32" s="16" t="s">
        <v>57</v>
      </c>
      <c r="E32" s="5">
        <v>0</v>
      </c>
      <c r="F32" s="5">
        <v>126941.4</v>
      </c>
      <c r="G32" s="5">
        <v>0</v>
      </c>
      <c r="H32" s="5">
        <v>230979.1</v>
      </c>
      <c r="I32" s="145">
        <v>357920.5</v>
      </c>
    </row>
    <row r="33" spans="2:9" ht="12.75">
      <c r="B33" s="98">
        <v>3</v>
      </c>
      <c r="C33" s="753"/>
      <c r="D33" s="16" t="s">
        <v>219</v>
      </c>
      <c r="E33" s="5">
        <v>218676.04</v>
      </c>
      <c r="F33" s="5">
        <v>148827.48</v>
      </c>
      <c r="G33" s="5">
        <v>119324.71</v>
      </c>
      <c r="H33" s="5">
        <v>420638.07</v>
      </c>
      <c r="I33" s="145">
        <v>907466.3</v>
      </c>
    </row>
    <row r="34" spans="2:9" ht="21" customHeight="1">
      <c r="B34" s="98">
        <v>4</v>
      </c>
      <c r="C34" s="753"/>
      <c r="D34" s="16" t="s">
        <v>180</v>
      </c>
      <c r="E34" s="5">
        <v>488.85</v>
      </c>
      <c r="F34" s="5">
        <v>14112.7</v>
      </c>
      <c r="G34" s="5">
        <v>0</v>
      </c>
      <c r="H34" s="5">
        <v>1380.0399999999936</v>
      </c>
      <c r="I34" s="145">
        <v>15981.589999999995</v>
      </c>
    </row>
    <row r="35" spans="2:9" ht="12.75">
      <c r="B35" s="98">
        <v>5</v>
      </c>
      <c r="C35" s="753"/>
      <c r="D35" s="16" t="s">
        <v>122</v>
      </c>
      <c r="E35" s="5">
        <v>25276.88</v>
      </c>
      <c r="F35" s="5">
        <v>0</v>
      </c>
      <c r="G35" s="5">
        <v>0</v>
      </c>
      <c r="H35" s="5">
        <v>84155.84</v>
      </c>
      <c r="I35" s="145">
        <v>109432.72</v>
      </c>
    </row>
    <row r="36" spans="2:9" ht="23.25" customHeight="1">
      <c r="B36" s="98">
        <v>6</v>
      </c>
      <c r="C36" s="753"/>
      <c r="D36" s="16" t="s">
        <v>203</v>
      </c>
      <c r="E36" s="5">
        <v>0</v>
      </c>
      <c r="F36" s="5">
        <v>0</v>
      </c>
      <c r="G36" s="5">
        <v>56800.2</v>
      </c>
      <c r="H36" s="5">
        <v>258.20000000000437</v>
      </c>
      <c r="I36" s="145">
        <v>57058.4</v>
      </c>
    </row>
    <row r="37" spans="2:9" ht="23.25" customHeight="1">
      <c r="B37" s="98">
        <v>7</v>
      </c>
      <c r="C37" s="753"/>
      <c r="D37" s="16" t="s">
        <v>73</v>
      </c>
      <c r="E37" s="5">
        <v>14104.6</v>
      </c>
      <c r="F37" s="5">
        <v>0</v>
      </c>
      <c r="G37" s="5">
        <v>32155</v>
      </c>
      <c r="H37" s="5">
        <v>13104.79</v>
      </c>
      <c r="I37" s="145">
        <v>59364.39</v>
      </c>
    </row>
    <row r="38" spans="2:9" s="8" customFormat="1" ht="22.5" customHeight="1" thickBot="1">
      <c r="B38" s="60"/>
      <c r="C38" s="754"/>
      <c r="D38" s="2" t="s">
        <v>7</v>
      </c>
      <c r="E38" s="191">
        <f>SUM(E31:E37)</f>
        <v>289022.76999999996</v>
      </c>
      <c r="F38" s="191">
        <f>SUM(F31:F37)</f>
        <v>384625.00000000006</v>
      </c>
      <c r="G38" s="191">
        <v>390920.31000000006</v>
      </c>
      <c r="H38" s="191">
        <v>1015321.92</v>
      </c>
      <c r="I38" s="108">
        <v>2079889.9999999998</v>
      </c>
    </row>
    <row r="39" spans="1:9" ht="12.75">
      <c r="A39" s="91"/>
      <c r="B39" s="106">
        <v>1</v>
      </c>
      <c r="C39" s="755" t="s">
        <v>60</v>
      </c>
      <c r="D39" s="104" t="s">
        <v>52</v>
      </c>
      <c r="E39" s="92">
        <v>15521.6</v>
      </c>
      <c r="F39" s="92">
        <v>0</v>
      </c>
      <c r="G39" s="5">
        <v>54325.6</v>
      </c>
      <c r="H39" s="102">
        <v>146168.16</v>
      </c>
      <c r="I39" s="690">
        <v>216015.36000000002</v>
      </c>
    </row>
    <row r="40" spans="1:9" ht="12.75">
      <c r="A40" s="91"/>
      <c r="B40" s="98">
        <v>2</v>
      </c>
      <c r="C40" s="753"/>
      <c r="D40" s="16" t="s">
        <v>57</v>
      </c>
      <c r="E40" s="5">
        <v>0</v>
      </c>
      <c r="F40" s="5">
        <v>8573.99</v>
      </c>
      <c r="G40" s="5">
        <v>0</v>
      </c>
      <c r="H40" s="5">
        <v>45933.649999999994</v>
      </c>
      <c r="I40" s="145">
        <v>54507.63999999999</v>
      </c>
    </row>
    <row r="41" spans="1:9" ht="12.75">
      <c r="A41" s="91"/>
      <c r="B41" s="98">
        <v>3</v>
      </c>
      <c r="C41" s="753"/>
      <c r="D41" s="16" t="s">
        <v>221</v>
      </c>
      <c r="E41" s="5">
        <v>29250.769999999997</v>
      </c>
      <c r="F41" s="5">
        <v>40677.54</v>
      </c>
      <c r="G41" s="5">
        <v>12836.96</v>
      </c>
      <c r="H41" s="5">
        <v>40899.25000000001</v>
      </c>
      <c r="I41" s="145">
        <v>123664.51999999999</v>
      </c>
    </row>
    <row r="42" spans="1:9" ht="12.75">
      <c r="A42" s="91"/>
      <c r="B42" s="98">
        <v>4</v>
      </c>
      <c r="C42" s="753"/>
      <c r="D42" s="16" t="s">
        <v>180</v>
      </c>
      <c r="E42" s="5">
        <v>0</v>
      </c>
      <c r="F42" s="5">
        <v>10682</v>
      </c>
      <c r="G42" s="5">
        <v>10793.86</v>
      </c>
      <c r="H42" s="5">
        <v>6381.07</v>
      </c>
      <c r="I42" s="145">
        <v>27856.93</v>
      </c>
    </row>
    <row r="43" spans="1:9" ht="12.75">
      <c r="A43" s="91"/>
      <c r="B43" s="98">
        <v>5</v>
      </c>
      <c r="C43" s="753"/>
      <c r="D43" s="16" t="s">
        <v>122</v>
      </c>
      <c r="E43" s="5">
        <v>9716.54</v>
      </c>
      <c r="F43" s="5">
        <v>0</v>
      </c>
      <c r="G43" s="5">
        <v>0</v>
      </c>
      <c r="H43" s="5">
        <v>9267.58</v>
      </c>
      <c r="I43" s="145">
        <v>18984.120000000003</v>
      </c>
    </row>
    <row r="44" spans="1:9" ht="12.75">
      <c r="A44" s="91"/>
      <c r="B44" s="98">
        <v>6</v>
      </c>
      <c r="C44" s="753"/>
      <c r="D44" s="16" t="s">
        <v>203</v>
      </c>
      <c r="E44" s="5">
        <v>0</v>
      </c>
      <c r="F44" s="5">
        <v>0</v>
      </c>
      <c r="G44" s="5">
        <v>0</v>
      </c>
      <c r="H44" s="5">
        <v>10053</v>
      </c>
      <c r="I44" s="145">
        <v>10053</v>
      </c>
    </row>
    <row r="45" spans="1:9" ht="12.75">
      <c r="A45" s="91"/>
      <c r="B45" s="98">
        <v>7</v>
      </c>
      <c r="C45" s="753"/>
      <c r="D45" s="16" t="s">
        <v>73</v>
      </c>
      <c r="E45" s="5">
        <v>8066</v>
      </c>
      <c r="F45" s="5">
        <v>0</v>
      </c>
      <c r="G45" s="5">
        <v>0</v>
      </c>
      <c r="H45" s="5">
        <v>10852.43</v>
      </c>
      <c r="I45" s="145">
        <v>18918.43</v>
      </c>
    </row>
    <row r="46" spans="1:9" s="8" customFormat="1" ht="13.5" thickBot="1">
      <c r="A46" s="6"/>
      <c r="B46" s="60"/>
      <c r="C46" s="754"/>
      <c r="D46" s="2" t="s">
        <v>7</v>
      </c>
      <c r="E46" s="191">
        <f>SUM(E39:E45)</f>
        <v>62554.909999999996</v>
      </c>
      <c r="F46" s="191">
        <f>SUM(F39:F45)</f>
        <v>59933.53</v>
      </c>
      <c r="G46" s="191">
        <v>77956.42</v>
      </c>
      <c r="H46" s="191">
        <v>269555.14</v>
      </c>
      <c r="I46" s="108">
        <v>470000</v>
      </c>
    </row>
    <row r="47" spans="2:9" ht="12.75">
      <c r="B47" s="106">
        <v>1</v>
      </c>
      <c r="C47" s="755" t="s">
        <v>61</v>
      </c>
      <c r="D47" s="104" t="s">
        <v>52</v>
      </c>
      <c r="E47" s="92">
        <v>759125.22</v>
      </c>
      <c r="F47" s="92">
        <v>2114862.85</v>
      </c>
      <c r="G47" s="92">
        <v>553901.94</v>
      </c>
      <c r="H47" s="5">
        <v>2510706.2700000005</v>
      </c>
      <c r="I47" s="145">
        <v>5938596.28</v>
      </c>
    </row>
    <row r="48" spans="2:9" ht="12.75">
      <c r="B48" s="98">
        <v>2</v>
      </c>
      <c r="C48" s="753"/>
      <c r="D48" s="16" t="s">
        <v>203</v>
      </c>
      <c r="E48" s="5">
        <v>214653.7</v>
      </c>
      <c r="F48" s="5">
        <v>0</v>
      </c>
      <c r="G48" s="5">
        <v>396571.2</v>
      </c>
      <c r="H48" s="5">
        <v>144625.83000000002</v>
      </c>
      <c r="I48" s="145">
        <v>755850.73</v>
      </c>
    </row>
    <row r="49" spans="2:9" ht="12.75">
      <c r="B49" s="98">
        <v>3</v>
      </c>
      <c r="C49" s="753"/>
      <c r="D49" s="16" t="s">
        <v>122</v>
      </c>
      <c r="E49" s="5">
        <v>146120.59999999998</v>
      </c>
      <c r="F49" s="5">
        <v>22514.95</v>
      </c>
      <c r="G49" s="5">
        <v>254960.69999999998</v>
      </c>
      <c r="H49" s="5">
        <v>891104.77</v>
      </c>
      <c r="I49" s="145">
        <v>1314701.02</v>
      </c>
    </row>
    <row r="50" spans="2:9" ht="12.75">
      <c r="B50" s="98">
        <v>4</v>
      </c>
      <c r="C50" s="753"/>
      <c r="D50" s="16" t="s">
        <v>219</v>
      </c>
      <c r="E50" s="5">
        <v>10217.24</v>
      </c>
      <c r="F50" s="5">
        <v>570720.86</v>
      </c>
      <c r="G50" s="5">
        <v>1490453.22</v>
      </c>
      <c r="H50" s="5">
        <v>1383405.68</v>
      </c>
      <c r="I50" s="145">
        <v>3454797</v>
      </c>
    </row>
    <row r="51" spans="2:9" ht="12.75">
      <c r="B51" s="98">
        <v>5</v>
      </c>
      <c r="C51" s="753"/>
      <c r="D51" s="16" t="s">
        <v>180</v>
      </c>
      <c r="E51" s="5">
        <v>252326.13999999998</v>
      </c>
      <c r="F51" s="5">
        <v>274312.09</v>
      </c>
      <c r="G51" s="5">
        <v>531532.5299999999</v>
      </c>
      <c r="H51" s="5">
        <v>647344.2100000001</v>
      </c>
      <c r="I51" s="145">
        <v>1705514.97</v>
      </c>
    </row>
    <row r="52" spans="2:9" s="8" customFormat="1" ht="13.5" thickBot="1">
      <c r="B52" s="60"/>
      <c r="C52" s="754"/>
      <c r="D52" s="2" t="s">
        <v>7</v>
      </c>
      <c r="E52" s="191">
        <f>SUM(E47:E51)</f>
        <v>1382442.9</v>
      </c>
      <c r="F52" s="191">
        <f>SUM(F47:F51)</f>
        <v>2982410.75</v>
      </c>
      <c r="G52" s="191">
        <v>3227419.5899999994</v>
      </c>
      <c r="H52" s="191">
        <v>5577186.760000001</v>
      </c>
      <c r="I52" s="108">
        <v>13169460</v>
      </c>
    </row>
    <row r="53" spans="2:9" s="8" customFormat="1" ht="12.75">
      <c r="B53" s="196">
        <v>1</v>
      </c>
      <c r="C53" s="752" t="s">
        <v>62</v>
      </c>
      <c r="D53" s="639" t="s">
        <v>37</v>
      </c>
      <c r="E53" s="102">
        <v>165367.5</v>
      </c>
      <c r="F53" s="102">
        <v>104344.48999999999</v>
      </c>
      <c r="G53" s="102">
        <v>143738.96000000002</v>
      </c>
      <c r="H53" s="5">
        <v>306999.05</v>
      </c>
      <c r="I53" s="145">
        <v>720450</v>
      </c>
    </row>
    <row r="54" spans="2:9" s="8" customFormat="1" ht="12.75">
      <c r="B54" s="98">
        <v>2</v>
      </c>
      <c r="C54" s="753"/>
      <c r="D54" s="16" t="s">
        <v>203</v>
      </c>
      <c r="E54" s="5">
        <v>0</v>
      </c>
      <c r="F54" s="5">
        <v>0</v>
      </c>
      <c r="G54" s="5">
        <v>0</v>
      </c>
      <c r="H54" s="5">
        <v>0</v>
      </c>
      <c r="I54" s="145">
        <v>0</v>
      </c>
    </row>
    <row r="55" spans="2:9" s="8" customFormat="1" ht="29.25" customHeight="1" thickBot="1">
      <c r="B55" s="60"/>
      <c r="C55" s="754"/>
      <c r="D55" s="152" t="s">
        <v>7</v>
      </c>
      <c r="E55" s="518">
        <f>SUM(E53:E54)</f>
        <v>165367.5</v>
      </c>
      <c r="F55" s="518">
        <f>SUM(F53:F54)</f>
        <v>104344.48999999999</v>
      </c>
      <c r="G55" s="191">
        <v>143738.96000000002</v>
      </c>
      <c r="H55" s="191">
        <v>306999.05</v>
      </c>
      <c r="I55" s="108">
        <v>720450</v>
      </c>
    </row>
    <row r="56" spans="2:9" ht="12.75">
      <c r="B56" s="106">
        <v>1</v>
      </c>
      <c r="C56" s="755" t="s">
        <v>63</v>
      </c>
      <c r="D56" s="104" t="s">
        <v>52</v>
      </c>
      <c r="E56" s="92">
        <v>64553.19</v>
      </c>
      <c r="F56" s="92">
        <v>15842.78</v>
      </c>
      <c r="G56" s="5">
        <v>62324.4</v>
      </c>
      <c r="H56" s="5">
        <v>88067.63</v>
      </c>
      <c r="I56" s="145">
        <v>230788</v>
      </c>
    </row>
    <row r="57" spans="2:9" ht="12.75">
      <c r="B57" s="98">
        <v>2</v>
      </c>
      <c r="C57" s="753"/>
      <c r="D57" s="16" t="s">
        <v>126</v>
      </c>
      <c r="E57" s="5">
        <v>0</v>
      </c>
      <c r="F57" s="5">
        <v>0</v>
      </c>
      <c r="G57" s="5">
        <v>0</v>
      </c>
      <c r="H57" s="5">
        <v>15000</v>
      </c>
      <c r="I57" s="145">
        <v>15000</v>
      </c>
    </row>
    <row r="58" spans="2:9" ht="25.5">
      <c r="B58" s="98">
        <v>3</v>
      </c>
      <c r="C58" s="753"/>
      <c r="D58" s="16" t="s">
        <v>173</v>
      </c>
      <c r="E58" s="5">
        <v>0</v>
      </c>
      <c r="F58" s="5">
        <v>0</v>
      </c>
      <c r="G58" s="5">
        <v>0</v>
      </c>
      <c r="H58" s="5">
        <v>0</v>
      </c>
      <c r="I58" s="145">
        <v>0</v>
      </c>
    </row>
    <row r="59" spans="2:9" ht="12.75">
      <c r="B59" s="98">
        <v>4</v>
      </c>
      <c r="C59" s="753"/>
      <c r="D59" s="16" t="s">
        <v>125</v>
      </c>
      <c r="E59" s="5">
        <v>0</v>
      </c>
      <c r="F59" s="5">
        <v>0</v>
      </c>
      <c r="G59" s="5">
        <v>0</v>
      </c>
      <c r="H59" s="5">
        <v>0</v>
      </c>
      <c r="I59" s="145">
        <v>0</v>
      </c>
    </row>
    <row r="60" spans="2:9" ht="12.75">
      <c r="B60" s="98">
        <v>5</v>
      </c>
      <c r="C60" s="753"/>
      <c r="D60" s="16" t="s">
        <v>73</v>
      </c>
      <c r="E60" s="5">
        <v>1704.76</v>
      </c>
      <c r="F60" s="5">
        <v>0</v>
      </c>
      <c r="G60" s="5">
        <v>0</v>
      </c>
      <c r="H60" s="5">
        <v>1217.24</v>
      </c>
      <c r="I60" s="145">
        <v>2922</v>
      </c>
    </row>
    <row r="61" spans="2:9" ht="12.75">
      <c r="B61" s="98">
        <v>6</v>
      </c>
      <c r="C61" s="753"/>
      <c r="D61" s="16" t="s">
        <v>180</v>
      </c>
      <c r="E61" s="5">
        <v>0</v>
      </c>
      <c r="F61" s="5">
        <v>21830.190000000002</v>
      </c>
      <c r="G61" s="5">
        <v>0</v>
      </c>
      <c r="H61" s="5">
        <v>13533.809999999998</v>
      </c>
      <c r="I61" s="145">
        <v>35364</v>
      </c>
    </row>
    <row r="62" spans="2:9" ht="12.75">
      <c r="B62" s="98">
        <v>7</v>
      </c>
      <c r="C62" s="753"/>
      <c r="D62" s="16" t="s">
        <v>203</v>
      </c>
      <c r="E62" s="5">
        <v>3041.1000000000004</v>
      </c>
      <c r="F62" s="5">
        <v>0</v>
      </c>
      <c r="G62" s="5">
        <v>0</v>
      </c>
      <c r="H62" s="5">
        <v>624.8999999999996</v>
      </c>
      <c r="I62" s="145">
        <v>3666</v>
      </c>
    </row>
    <row r="63" spans="2:9" s="8" customFormat="1" ht="13.5" thickBot="1">
      <c r="B63" s="60"/>
      <c r="C63" s="754"/>
      <c r="D63" s="2" t="s">
        <v>7</v>
      </c>
      <c r="E63" s="191">
        <f>SUM(E56:E62)</f>
        <v>69299.05</v>
      </c>
      <c r="F63" s="191">
        <f>SUM(F56:F62)</f>
        <v>37672.97</v>
      </c>
      <c r="G63" s="191">
        <v>62324.4</v>
      </c>
      <c r="H63" s="2">
        <v>118443.58</v>
      </c>
      <c r="I63" s="108">
        <v>287740</v>
      </c>
    </row>
    <row r="64" spans="2:9" s="267" customFormat="1" ht="12.75">
      <c r="B64" s="577">
        <v>1</v>
      </c>
      <c r="C64" s="765" t="s">
        <v>95</v>
      </c>
      <c r="D64" s="657" t="s">
        <v>37</v>
      </c>
      <c r="E64" s="578">
        <v>44280</v>
      </c>
      <c r="F64" s="578">
        <v>21396</v>
      </c>
      <c r="G64" s="578">
        <v>27855.8</v>
      </c>
      <c r="H64" s="102">
        <v>129398.19999999994</v>
      </c>
      <c r="I64" s="690">
        <v>222929.99999999994</v>
      </c>
    </row>
    <row r="65" spans="2:9" s="8" customFormat="1" ht="20.25" customHeight="1">
      <c r="B65" s="406">
        <v>2</v>
      </c>
      <c r="C65" s="766"/>
      <c r="D65" s="16" t="s">
        <v>122</v>
      </c>
      <c r="E65" s="5">
        <v>0</v>
      </c>
      <c r="F65" s="5">
        <v>0</v>
      </c>
      <c r="G65" s="5">
        <v>0</v>
      </c>
      <c r="H65" s="5">
        <v>0</v>
      </c>
      <c r="I65" s="145">
        <v>0</v>
      </c>
    </row>
    <row r="66" spans="2:9" s="8" customFormat="1" ht="18.75" customHeight="1" thickBot="1">
      <c r="B66" s="202"/>
      <c r="C66" s="767"/>
      <c r="D66" s="2" t="s">
        <v>7</v>
      </c>
      <c r="E66" s="191">
        <f>SUM(E64:E65)</f>
        <v>44280</v>
      </c>
      <c r="F66" s="191">
        <f>SUM(F64:F65)</f>
        <v>21396</v>
      </c>
      <c r="G66" s="191">
        <v>27855.8</v>
      </c>
      <c r="H66" s="191">
        <v>129398.19999999994</v>
      </c>
      <c r="I66" s="108">
        <v>222929.99999999994</v>
      </c>
    </row>
    <row r="67" spans="2:9" s="8" customFormat="1" ht="12.75">
      <c r="B67" s="196">
        <v>1</v>
      </c>
      <c r="C67" s="752" t="s">
        <v>98</v>
      </c>
      <c r="D67" s="129" t="s">
        <v>52</v>
      </c>
      <c r="E67" s="102">
        <v>0</v>
      </c>
      <c r="F67" s="102">
        <v>517181</v>
      </c>
      <c r="G67" s="102">
        <v>0</v>
      </c>
      <c r="H67" s="102">
        <v>93646</v>
      </c>
      <c r="I67" s="690">
        <v>610827</v>
      </c>
    </row>
    <row r="68" spans="2:9" s="8" customFormat="1" ht="12.75">
      <c r="B68" s="98">
        <v>2</v>
      </c>
      <c r="C68" s="753"/>
      <c r="D68" s="16" t="s">
        <v>122</v>
      </c>
      <c r="E68" s="5">
        <v>0</v>
      </c>
      <c r="F68" s="5">
        <v>0</v>
      </c>
      <c r="G68" s="280">
        <v>0</v>
      </c>
      <c r="H68" s="5">
        <v>0</v>
      </c>
      <c r="I68" s="145">
        <v>0</v>
      </c>
    </row>
    <row r="69" spans="2:9" s="8" customFormat="1" ht="12.75">
      <c r="B69" s="98">
        <v>3</v>
      </c>
      <c r="C69" s="753"/>
      <c r="D69" s="16" t="s">
        <v>180</v>
      </c>
      <c r="E69" s="5">
        <v>0</v>
      </c>
      <c r="F69" s="5">
        <v>0</v>
      </c>
      <c r="G69" s="5">
        <v>0</v>
      </c>
      <c r="H69" s="5">
        <v>103111</v>
      </c>
      <c r="I69" s="145">
        <v>103111</v>
      </c>
    </row>
    <row r="70" spans="2:9" s="8" customFormat="1" ht="12.75">
      <c r="B70" s="98">
        <v>4</v>
      </c>
      <c r="C70" s="753"/>
      <c r="D70" s="16" t="s">
        <v>203</v>
      </c>
      <c r="E70" s="5">
        <v>32073.06</v>
      </c>
      <c r="F70" s="5">
        <v>0</v>
      </c>
      <c r="G70" s="5">
        <v>3485.89</v>
      </c>
      <c r="H70" s="5">
        <v>17193.05</v>
      </c>
      <c r="I70" s="145">
        <v>52752</v>
      </c>
    </row>
    <row r="71" spans="2:9" s="8" customFormat="1" ht="12.75">
      <c r="B71" s="495"/>
      <c r="C71" s="768"/>
      <c r="D71" s="505" t="s">
        <v>221</v>
      </c>
      <c r="E71" s="496">
        <v>0</v>
      </c>
      <c r="F71" s="496">
        <v>0</v>
      </c>
      <c r="G71" s="5">
        <v>0</v>
      </c>
      <c r="H71" s="5">
        <v>247950</v>
      </c>
      <c r="I71" s="145">
        <v>247950</v>
      </c>
    </row>
    <row r="72" spans="2:9" s="8" customFormat="1" ht="13.5" thickBot="1">
      <c r="B72" s="60"/>
      <c r="C72" s="754"/>
      <c r="D72" s="2" t="s">
        <v>7</v>
      </c>
      <c r="E72" s="191">
        <f>SUM(E67:E71)</f>
        <v>32073.06</v>
      </c>
      <c r="F72" s="191">
        <f>SUM(F67:F71)</f>
        <v>517181</v>
      </c>
      <c r="G72" s="191">
        <v>3485.89</v>
      </c>
      <c r="H72" s="191">
        <v>461900.05</v>
      </c>
      <c r="I72" s="108">
        <v>1014640</v>
      </c>
    </row>
    <row r="73" spans="2:9" s="8" customFormat="1" ht="12.75">
      <c r="B73" s="433">
        <v>1</v>
      </c>
      <c r="C73" s="769" t="s">
        <v>99</v>
      </c>
      <c r="D73" s="129" t="s">
        <v>52</v>
      </c>
      <c r="E73" s="102">
        <v>3858333</v>
      </c>
      <c r="F73" s="102">
        <v>4794061.3</v>
      </c>
      <c r="G73" s="5">
        <v>6411673.800000001</v>
      </c>
      <c r="H73" s="5">
        <v>7630807.029999999</v>
      </c>
      <c r="I73" s="145">
        <v>22694875.13</v>
      </c>
    </row>
    <row r="74" spans="2:9" s="8" customFormat="1" ht="12.75">
      <c r="B74" s="406">
        <v>2</v>
      </c>
      <c r="C74" s="757"/>
      <c r="D74" s="16" t="s">
        <v>203</v>
      </c>
      <c r="E74" s="5">
        <v>1595000.05</v>
      </c>
      <c r="F74" s="5">
        <v>0</v>
      </c>
      <c r="G74" s="5">
        <v>2382337.06</v>
      </c>
      <c r="H74" s="5">
        <v>1121855.6300000004</v>
      </c>
      <c r="I74" s="145">
        <v>5099192.74</v>
      </c>
    </row>
    <row r="75" spans="2:9" s="8" customFormat="1" ht="12.75">
      <c r="B75" s="406">
        <v>3</v>
      </c>
      <c r="C75" s="757"/>
      <c r="D75" s="16" t="s">
        <v>122</v>
      </c>
      <c r="E75" s="5">
        <v>234558.27</v>
      </c>
      <c r="F75" s="5">
        <v>0</v>
      </c>
      <c r="G75" s="5">
        <v>1411754.92</v>
      </c>
      <c r="H75" s="5">
        <v>1477929.2700000003</v>
      </c>
      <c r="I75" s="145">
        <v>3124242.4600000004</v>
      </c>
    </row>
    <row r="76" spans="2:9" s="8" customFormat="1" ht="12.75">
      <c r="B76" s="406">
        <v>4</v>
      </c>
      <c r="C76" s="757"/>
      <c r="D76" s="16" t="s">
        <v>216</v>
      </c>
      <c r="E76" s="5">
        <v>801150</v>
      </c>
      <c r="F76" s="5">
        <v>0</v>
      </c>
      <c r="G76" s="5">
        <v>1120739.99</v>
      </c>
      <c r="H76" s="5">
        <v>375709.67999999993</v>
      </c>
      <c r="I76" s="145">
        <v>2297599.67</v>
      </c>
    </row>
    <row r="77" spans="2:9" s="8" customFormat="1" ht="12.75">
      <c r="B77" s="497"/>
      <c r="C77" s="770"/>
      <c r="D77" s="505" t="s">
        <v>221</v>
      </c>
      <c r="E77" s="496">
        <v>0</v>
      </c>
      <c r="F77" s="496">
        <v>0</v>
      </c>
      <c r="G77" s="5">
        <v>0</v>
      </c>
      <c r="H77" s="5">
        <v>1891000</v>
      </c>
      <c r="I77" s="145">
        <v>1891000</v>
      </c>
    </row>
    <row r="78" spans="2:9" s="8" customFormat="1" ht="13.5" thickBot="1">
      <c r="B78" s="434"/>
      <c r="C78" s="770"/>
      <c r="D78" s="324" t="s">
        <v>7</v>
      </c>
      <c r="E78" s="401">
        <f>SUM(E73:E77)</f>
        <v>6489041.319999999</v>
      </c>
      <c r="F78" s="401">
        <f>SUM(F73:F77)</f>
        <v>4794061.3</v>
      </c>
      <c r="G78" s="401">
        <v>11326505.770000001</v>
      </c>
      <c r="H78" s="401">
        <v>12497301.61</v>
      </c>
      <c r="I78" s="687">
        <v>35106910</v>
      </c>
    </row>
    <row r="79" spans="2:9" s="8" customFormat="1" ht="48.75" thickBot="1">
      <c r="B79" s="519">
        <v>1</v>
      </c>
      <c r="C79" s="520" t="s">
        <v>198</v>
      </c>
      <c r="D79" s="127" t="s">
        <v>52</v>
      </c>
      <c r="E79" s="103">
        <v>0</v>
      </c>
      <c r="F79" s="103">
        <v>0</v>
      </c>
      <c r="G79" s="103">
        <v>0</v>
      </c>
      <c r="H79" s="103">
        <v>0</v>
      </c>
      <c r="I79" s="107">
        <v>0</v>
      </c>
    </row>
    <row r="80" spans="2:9" ht="12.75">
      <c r="B80" s="196">
        <v>1</v>
      </c>
      <c r="C80" s="752" t="s">
        <v>97</v>
      </c>
      <c r="D80" s="129" t="s">
        <v>52</v>
      </c>
      <c r="E80" s="102">
        <v>0</v>
      </c>
      <c r="F80" s="102">
        <v>0</v>
      </c>
      <c r="G80" s="102">
        <v>0</v>
      </c>
      <c r="H80" s="102">
        <v>90705</v>
      </c>
      <c r="I80" s="690">
        <v>90705</v>
      </c>
    </row>
    <row r="81" spans="2:9" ht="12.75">
      <c r="B81" s="98">
        <v>2</v>
      </c>
      <c r="C81" s="753"/>
      <c r="D81" s="16" t="s">
        <v>57</v>
      </c>
      <c r="E81" s="5">
        <v>0</v>
      </c>
      <c r="F81" s="5">
        <v>0</v>
      </c>
      <c r="G81" s="5">
        <v>0</v>
      </c>
      <c r="H81" s="5">
        <v>142532</v>
      </c>
      <c r="I81" s="145">
        <v>142532</v>
      </c>
    </row>
    <row r="82" spans="2:9" ht="12.75">
      <c r="B82" s="98">
        <v>3</v>
      </c>
      <c r="C82" s="753"/>
      <c r="D82" s="16" t="s">
        <v>221</v>
      </c>
      <c r="E82" s="5">
        <v>122179.49</v>
      </c>
      <c r="F82" s="5">
        <v>1178.7</v>
      </c>
      <c r="G82" s="5">
        <v>0</v>
      </c>
      <c r="H82" s="5">
        <v>50070.81</v>
      </c>
      <c r="I82" s="145">
        <v>173429</v>
      </c>
    </row>
    <row r="83" spans="2:9" ht="12.75">
      <c r="B83" s="98">
        <v>4</v>
      </c>
      <c r="C83" s="753"/>
      <c r="D83" s="16" t="s">
        <v>180</v>
      </c>
      <c r="E83" s="5">
        <v>177881.2</v>
      </c>
      <c r="F83" s="5">
        <v>202809.32</v>
      </c>
      <c r="G83" s="5">
        <v>370339.9</v>
      </c>
      <c r="H83" s="5">
        <v>251337.57999999996</v>
      </c>
      <c r="I83" s="145">
        <v>1002368</v>
      </c>
    </row>
    <row r="84" spans="2:9" ht="12.75">
      <c r="B84" s="98">
        <v>5</v>
      </c>
      <c r="C84" s="753"/>
      <c r="D84" s="16" t="s">
        <v>122</v>
      </c>
      <c r="E84" s="5">
        <v>17328.78</v>
      </c>
      <c r="F84" s="5">
        <v>0</v>
      </c>
      <c r="G84" s="5">
        <v>0</v>
      </c>
      <c r="H84" s="5">
        <v>77654.22</v>
      </c>
      <c r="I84" s="145">
        <v>94983</v>
      </c>
    </row>
    <row r="85" spans="2:9" ht="12.75">
      <c r="B85" s="98">
        <v>6</v>
      </c>
      <c r="C85" s="753"/>
      <c r="D85" s="16" t="s">
        <v>203</v>
      </c>
      <c r="E85" s="5">
        <v>13285.17</v>
      </c>
      <c r="F85" s="5">
        <v>0</v>
      </c>
      <c r="G85" s="5">
        <v>0</v>
      </c>
      <c r="H85" s="5">
        <v>6697.83</v>
      </c>
      <c r="I85" s="145">
        <v>19983</v>
      </c>
    </row>
    <row r="86" spans="2:9" s="8" customFormat="1" ht="13.5" thickBot="1">
      <c r="B86" s="60"/>
      <c r="C86" s="754"/>
      <c r="D86" s="2" t="s">
        <v>7</v>
      </c>
      <c r="E86" s="191">
        <f>SUM(E80:E85)</f>
        <v>330674.63999999996</v>
      </c>
      <c r="F86" s="191">
        <f>SUM(F80:F85)</f>
        <v>203988.02000000002</v>
      </c>
      <c r="G86" s="191">
        <f>SUM(G80:G85)</f>
        <v>370339.9</v>
      </c>
      <c r="H86" s="191">
        <v>618997.4399999998</v>
      </c>
      <c r="I86" s="108">
        <v>1524000</v>
      </c>
    </row>
    <row r="87" spans="2:9" s="8" customFormat="1" ht="12.75">
      <c r="B87" s="148">
        <v>1</v>
      </c>
      <c r="C87" s="755" t="s">
        <v>121</v>
      </c>
      <c r="D87" s="92" t="s">
        <v>52</v>
      </c>
      <c r="E87" s="92">
        <v>19620</v>
      </c>
      <c r="F87" s="517">
        <v>30433</v>
      </c>
      <c r="G87" s="5">
        <v>0</v>
      </c>
      <c r="H87" s="5">
        <v>76514</v>
      </c>
      <c r="I87" s="145">
        <v>126567</v>
      </c>
    </row>
    <row r="88" spans="2:9" s="8" customFormat="1" ht="12.75">
      <c r="B88" s="98">
        <v>2</v>
      </c>
      <c r="C88" s="753"/>
      <c r="D88" s="16" t="s">
        <v>180</v>
      </c>
      <c r="E88" s="5">
        <v>65345.5</v>
      </c>
      <c r="F88" s="280">
        <v>35073.5</v>
      </c>
      <c r="G88" s="5">
        <v>0</v>
      </c>
      <c r="H88" s="5">
        <v>0</v>
      </c>
      <c r="I88" s="145">
        <v>100419</v>
      </c>
    </row>
    <row r="89" spans="2:9" s="8" customFormat="1" ht="12.75">
      <c r="B89" s="98">
        <v>3</v>
      </c>
      <c r="C89" s="753"/>
      <c r="D89" s="16" t="s">
        <v>122</v>
      </c>
      <c r="E89" s="5">
        <v>0</v>
      </c>
      <c r="F89" s="5">
        <v>0</v>
      </c>
      <c r="G89" s="5">
        <v>0</v>
      </c>
      <c r="H89" s="5">
        <v>7317</v>
      </c>
      <c r="I89" s="145">
        <v>7317</v>
      </c>
    </row>
    <row r="90" spans="2:9" s="8" customFormat="1" ht="12.75">
      <c r="B90" s="98">
        <v>4</v>
      </c>
      <c r="C90" s="753"/>
      <c r="D90" s="16" t="s">
        <v>203</v>
      </c>
      <c r="E90" s="5">
        <v>4641</v>
      </c>
      <c r="F90" s="280">
        <v>0</v>
      </c>
      <c r="G90" s="5">
        <v>0</v>
      </c>
      <c r="H90" s="5">
        <v>2676</v>
      </c>
      <c r="I90" s="145">
        <v>7317</v>
      </c>
    </row>
    <row r="91" spans="2:9" s="8" customFormat="1" ht="13.5" thickBot="1">
      <c r="B91" s="60"/>
      <c r="C91" s="669"/>
      <c r="D91" s="2" t="s">
        <v>7</v>
      </c>
      <c r="E91" s="191">
        <f>SUM(E87:E90)</f>
        <v>89606.5</v>
      </c>
      <c r="F91" s="191">
        <f>SUM(F87:F90)</f>
        <v>65506.5</v>
      </c>
      <c r="G91" s="191">
        <v>0</v>
      </c>
      <c r="H91" s="670">
        <v>86507</v>
      </c>
      <c r="I91" s="688">
        <v>241620</v>
      </c>
    </row>
    <row r="92" spans="2:9" s="8" customFormat="1" ht="13.5" thickBot="1">
      <c r="B92" s="365"/>
      <c r="C92" s="124"/>
      <c r="D92" s="124" t="s">
        <v>44</v>
      </c>
      <c r="E92" s="277">
        <f>E13+E20+E30+E38+E46+E52+E55+E63+E66+E72+E78+E79+E86+E91</f>
        <v>10840883.35</v>
      </c>
      <c r="F92" s="277">
        <f>F13+F20+F30+F38+F46+F52+F55+F63+F66+F72+F78+F79+F86+F91</f>
        <v>10431441.76</v>
      </c>
      <c r="G92" s="277">
        <f>G13+G20+G30+G38+G46+G52+G55+G63+G66+G72+G78+G79+G86+G91</f>
        <v>18476458.88</v>
      </c>
      <c r="H92" s="277">
        <v>24478126.0082</v>
      </c>
      <c r="I92" s="689">
        <v>64226909.9982</v>
      </c>
    </row>
    <row r="93" spans="2:7" s="139" customFormat="1" ht="27" customHeight="1">
      <c r="B93" s="77"/>
      <c r="C93" s="140"/>
      <c r="D93" s="140"/>
      <c r="E93" s="142"/>
      <c r="F93" s="142"/>
      <c r="G93" s="142"/>
    </row>
    <row r="94" spans="2:7" s="30" customFormat="1" ht="27" customHeight="1">
      <c r="B94" s="143"/>
      <c r="C94" s="143"/>
      <c r="D94" s="154"/>
      <c r="E94" s="31"/>
      <c r="F94" s="31"/>
      <c r="G94" s="31"/>
    </row>
    <row r="95" spans="2:7" s="157" customFormat="1" ht="27" customHeight="1">
      <c r="B95" s="24"/>
      <c r="C95" s="24"/>
      <c r="D95" s="154"/>
      <c r="E95" s="166"/>
      <c r="F95" s="166"/>
      <c r="G95" s="166"/>
    </row>
    <row r="96" spans="2:7" s="157" customFormat="1" ht="27" customHeight="1">
      <c r="B96" s="24"/>
      <c r="C96" s="24"/>
      <c r="D96" s="154"/>
      <c r="E96" s="166"/>
      <c r="F96" s="166"/>
      <c r="G96" s="166"/>
    </row>
    <row r="97" spans="2:7" s="157" customFormat="1" ht="27" customHeight="1">
      <c r="B97" s="24"/>
      <c r="C97" s="24"/>
      <c r="D97" s="154"/>
      <c r="E97" s="166"/>
      <c r="F97" s="166"/>
      <c r="G97" s="166"/>
    </row>
    <row r="98" spans="3:7" s="39" customFormat="1" ht="27" customHeight="1">
      <c r="C98" s="70"/>
      <c r="D98" s="18"/>
      <c r="E98" s="59"/>
      <c r="F98" s="59"/>
      <c r="G98" s="59"/>
    </row>
    <row r="99" spans="5:7" s="18" customFormat="1" ht="27" customHeight="1">
      <c r="E99" s="35"/>
      <c r="F99" s="35"/>
      <c r="G99" s="35"/>
    </row>
  </sheetData>
  <sheetProtection selectLockedCells="1" selectUnlockedCells="1"/>
  <mergeCells count="13">
    <mergeCell ref="C64:C66"/>
    <mergeCell ref="C67:C72"/>
    <mergeCell ref="C73:C78"/>
    <mergeCell ref="C80:C86"/>
    <mergeCell ref="C87:C90"/>
    <mergeCell ref="C53:C55"/>
    <mergeCell ref="C56:C63"/>
    <mergeCell ref="C21:C30"/>
    <mergeCell ref="C5:C13"/>
    <mergeCell ref="C14:C20"/>
    <mergeCell ref="C31:C38"/>
    <mergeCell ref="C39:C46"/>
    <mergeCell ref="C47:C52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H20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.7109375" style="64" customWidth="1"/>
    <col min="2" max="2" width="4.57421875" style="64" bestFit="1" customWidth="1"/>
    <col min="3" max="3" width="21.140625" style="64" customWidth="1"/>
    <col min="4" max="4" width="14.00390625" style="64" customWidth="1"/>
    <col min="5" max="5" width="16.28125" style="64" customWidth="1"/>
    <col min="6" max="6" width="18.28125" style="64" customWidth="1"/>
    <col min="7" max="7" width="16.8515625" style="64" customWidth="1"/>
    <col min="8" max="8" width="18.8515625" style="64" customWidth="1"/>
    <col min="9" max="16384" width="9.140625" style="64" customWidth="1"/>
  </cols>
  <sheetData>
    <row r="1" s="31" customFormat="1" ht="12.75"/>
    <row r="2" s="34" customFormat="1" ht="12.75"/>
    <row r="3" s="31" customFormat="1" ht="12.75"/>
    <row r="4" s="20" customFormat="1" ht="12.75">
      <c r="B4" s="238" t="s">
        <v>24</v>
      </c>
    </row>
    <row r="5" s="20" customFormat="1" ht="12.75"/>
    <row r="6" s="14" customFormat="1" ht="12.75"/>
    <row r="7" ht="12.75">
      <c r="H7" s="885" t="s">
        <v>301</v>
      </c>
    </row>
    <row r="8" spans="2:8" ht="60" customHeight="1">
      <c r="B8" s="337" t="s">
        <v>21</v>
      </c>
      <c r="C8" s="316" t="s">
        <v>1</v>
      </c>
      <c r="D8" s="312" t="s">
        <v>253</v>
      </c>
      <c r="E8" s="337" t="s">
        <v>271</v>
      </c>
      <c r="F8" s="337" t="s">
        <v>270</v>
      </c>
      <c r="G8" s="337" t="s">
        <v>278</v>
      </c>
      <c r="H8" s="337" t="s">
        <v>274</v>
      </c>
    </row>
    <row r="9" spans="2:8" ht="31.5" customHeight="1">
      <c r="B9" s="450">
        <v>1</v>
      </c>
      <c r="C9" s="451" t="s">
        <v>8</v>
      </c>
      <c r="D9" s="330">
        <v>0</v>
      </c>
      <c r="E9" s="330">
        <v>30761.5</v>
      </c>
      <c r="F9" s="330">
        <v>0</v>
      </c>
      <c r="G9" s="330">
        <v>30498.5</v>
      </c>
      <c r="H9" s="330">
        <f>G9+F9+E9+D9</f>
        <v>61260</v>
      </c>
    </row>
    <row r="10" spans="2:8" ht="41.25" customHeight="1">
      <c r="B10" s="450">
        <v>2</v>
      </c>
      <c r="C10" s="331" t="s">
        <v>189</v>
      </c>
      <c r="D10" s="330">
        <v>0</v>
      </c>
      <c r="E10" s="330">
        <v>0</v>
      </c>
      <c r="F10" s="330">
        <v>0</v>
      </c>
      <c r="G10" s="330">
        <v>7050</v>
      </c>
      <c r="H10" s="330">
        <f>G10+F10+E10+D10</f>
        <v>7050</v>
      </c>
    </row>
    <row r="11" spans="2:8" s="76" customFormat="1" ht="23.25" customHeight="1">
      <c r="B11" s="452"/>
      <c r="C11" s="452" t="s">
        <v>7</v>
      </c>
      <c r="D11" s="449">
        <f>SUM(D9:D10)</f>
        <v>0</v>
      </c>
      <c r="E11" s="449">
        <f>SUM(E9:E10)</f>
        <v>30761.5</v>
      </c>
      <c r="F11" s="449">
        <f>SUM(F9:F10)</f>
        <v>0</v>
      </c>
      <c r="G11" s="449">
        <f>SUM(G9:G10)</f>
        <v>37548.5</v>
      </c>
      <c r="H11" s="449">
        <f>SUM(H9:H10)</f>
        <v>68310</v>
      </c>
    </row>
    <row r="12" spans="2:3" s="76" customFormat="1" ht="16.5" customHeight="1">
      <c r="B12" s="239"/>
      <c r="C12" s="239"/>
    </row>
    <row r="13" spans="2:3" s="141" customFormat="1" ht="12.75">
      <c r="B13" s="14"/>
      <c r="C13" s="138"/>
    </row>
    <row r="14" s="59" customFormat="1" ht="12.75"/>
    <row r="15" s="59" customFormat="1" ht="12.75"/>
    <row r="16" spans="1:3" s="24" customFormat="1" ht="12.75">
      <c r="A16" s="14"/>
      <c r="B16" s="62"/>
      <c r="C16" s="54"/>
    </row>
    <row r="17" spans="1:3" s="21" customFormat="1" ht="12.75">
      <c r="A17" s="115"/>
      <c r="B17" s="62"/>
      <c r="C17" s="59"/>
    </row>
    <row r="18" spans="1:3" s="54" customFormat="1" ht="12.75">
      <c r="A18" s="24"/>
      <c r="B18" s="62"/>
      <c r="C18" s="62"/>
    </row>
    <row r="19" s="24" customFormat="1" ht="12.75">
      <c r="B19" s="240"/>
    </row>
    <row r="20" s="24" customFormat="1" ht="12.75">
      <c r="C20" s="240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9"/>
  <sheetViews>
    <sheetView zoomScalePageLayoutView="0" workbookViewId="0" topLeftCell="A1">
      <pane ySplit="4" topLeftCell="A44" activePane="bottomLeft" state="frozen"/>
      <selection pane="topLeft" activeCell="E1" sqref="E1"/>
      <selection pane="bottomLeft" activeCell="J46" sqref="J46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15.57421875" style="18" customWidth="1"/>
    <col min="4" max="4" width="37.140625" style="7" customWidth="1"/>
    <col min="5" max="5" width="16.7109375" style="35" customWidth="1"/>
    <col min="6" max="6" width="15.57421875" style="35" customWidth="1"/>
    <col min="7" max="7" width="16.421875" style="35" customWidth="1"/>
    <col min="8" max="8" width="18.140625" style="18" customWidth="1"/>
    <col min="9" max="10" width="17.28125" style="18" customWidth="1"/>
    <col min="11" max="16384" width="9.140625" style="18" customWidth="1"/>
  </cols>
  <sheetData>
    <row r="1" ht="12.75" customHeight="1"/>
    <row r="2" spans="3:4" ht="12.75">
      <c r="C2" s="779" t="s">
        <v>33</v>
      </c>
      <c r="D2" s="779"/>
    </row>
    <row r="3" spans="2:9" s="72" customFormat="1" ht="15.75" customHeight="1" thickBot="1">
      <c r="B3" s="71"/>
      <c r="C3" s="71"/>
      <c r="D3" s="58"/>
      <c r="E3" s="58"/>
      <c r="F3" s="58"/>
      <c r="G3" s="58"/>
      <c r="I3" s="885" t="s">
        <v>301</v>
      </c>
    </row>
    <row r="4" spans="2:9" s="71" customFormat="1" ht="54" customHeight="1" thickBot="1">
      <c r="B4" s="229" t="s">
        <v>21</v>
      </c>
      <c r="C4" s="264" t="s">
        <v>202</v>
      </c>
      <c r="D4" s="186" t="s">
        <v>1</v>
      </c>
      <c r="E4" s="584" t="s">
        <v>253</v>
      </c>
      <c r="F4" s="415" t="s">
        <v>269</v>
      </c>
      <c r="G4" s="415" t="s">
        <v>270</v>
      </c>
      <c r="H4" s="103" t="s">
        <v>278</v>
      </c>
      <c r="I4" s="107" t="s">
        <v>274</v>
      </c>
    </row>
    <row r="5" spans="2:9" s="72" customFormat="1" ht="25.5">
      <c r="B5" s="799">
        <v>1</v>
      </c>
      <c r="C5" s="771" t="s">
        <v>48</v>
      </c>
      <c r="D5" s="350" t="s">
        <v>102</v>
      </c>
      <c r="E5" s="105">
        <v>0</v>
      </c>
      <c r="F5" s="105">
        <v>0</v>
      </c>
      <c r="G5" s="105">
        <v>0</v>
      </c>
      <c r="H5" s="105">
        <v>20000</v>
      </c>
      <c r="I5" s="625">
        <v>20000</v>
      </c>
    </row>
    <row r="6" spans="2:9" s="72" customFormat="1" ht="25.5">
      <c r="B6" s="789"/>
      <c r="C6" s="772"/>
      <c r="D6" s="260" t="s">
        <v>65</v>
      </c>
      <c r="E6" s="285">
        <v>0</v>
      </c>
      <c r="F6" s="285">
        <v>0</v>
      </c>
      <c r="G6" s="285">
        <v>0</v>
      </c>
      <c r="H6" s="285">
        <v>0</v>
      </c>
      <c r="I6" s="626">
        <v>0</v>
      </c>
    </row>
    <row r="7" spans="2:9" s="71" customFormat="1" ht="13.5" thickBot="1">
      <c r="B7" s="800"/>
      <c r="C7" s="775"/>
      <c r="D7" s="489" t="s">
        <v>7</v>
      </c>
      <c r="E7" s="616">
        <v>0</v>
      </c>
      <c r="F7" s="616">
        <v>0</v>
      </c>
      <c r="G7" s="616">
        <v>0</v>
      </c>
      <c r="H7" s="465">
        <v>20000</v>
      </c>
      <c r="I7" s="627">
        <v>20000</v>
      </c>
    </row>
    <row r="8" spans="2:9" s="72" customFormat="1" ht="12.75">
      <c r="B8" s="799">
        <v>2</v>
      </c>
      <c r="C8" s="771" t="s">
        <v>34</v>
      </c>
      <c r="D8" s="263" t="s">
        <v>17</v>
      </c>
      <c r="E8" s="105">
        <v>602388.45</v>
      </c>
      <c r="F8" s="105">
        <v>344087.93</v>
      </c>
      <c r="G8" s="105">
        <v>817179.54</v>
      </c>
      <c r="H8" s="400">
        <v>331273.8799999999</v>
      </c>
      <c r="I8" s="618">
        <v>2094929.7999999998</v>
      </c>
    </row>
    <row r="9" spans="2:9" s="217" customFormat="1" ht="12.75">
      <c r="B9" s="789"/>
      <c r="C9" s="772"/>
      <c r="D9" s="219" t="s">
        <v>57</v>
      </c>
      <c r="E9" s="231">
        <v>0</v>
      </c>
      <c r="F9" s="285">
        <v>0</v>
      </c>
      <c r="G9" s="231">
        <v>0</v>
      </c>
      <c r="H9" s="285">
        <v>0</v>
      </c>
      <c r="I9" s="626">
        <v>0</v>
      </c>
    </row>
    <row r="10" spans="2:9" s="72" customFormat="1" ht="16.5" customHeight="1">
      <c r="B10" s="789"/>
      <c r="C10" s="772"/>
      <c r="D10" s="16" t="s">
        <v>73</v>
      </c>
      <c r="E10" s="285">
        <v>609594.7</v>
      </c>
      <c r="F10" s="285">
        <v>0</v>
      </c>
      <c r="G10" s="285">
        <v>698892.74</v>
      </c>
      <c r="H10" s="285">
        <v>382697.55000000005</v>
      </c>
      <c r="I10" s="626">
        <v>1691184.99</v>
      </c>
    </row>
    <row r="11" spans="2:9" s="72" customFormat="1" ht="29.25" customHeight="1">
      <c r="B11" s="789"/>
      <c r="C11" s="772"/>
      <c r="D11" s="260" t="s">
        <v>103</v>
      </c>
      <c r="E11" s="285">
        <v>4159955.36</v>
      </c>
      <c r="F11" s="285">
        <v>1710012.93</v>
      </c>
      <c r="G11" s="285">
        <v>4632748.08</v>
      </c>
      <c r="H11" s="285">
        <v>4558572.419999998</v>
      </c>
      <c r="I11" s="626">
        <v>15061288.789999997</v>
      </c>
    </row>
    <row r="12" spans="2:9" s="72" customFormat="1" ht="16.5" customHeight="1">
      <c r="B12" s="789"/>
      <c r="C12" s="772"/>
      <c r="D12" s="16" t="s">
        <v>56</v>
      </c>
      <c r="E12" s="285">
        <v>15355.92</v>
      </c>
      <c r="F12" s="285">
        <v>0</v>
      </c>
      <c r="G12" s="285">
        <v>0</v>
      </c>
      <c r="H12" s="285">
        <v>33043.08</v>
      </c>
      <c r="I12" s="626">
        <v>48399</v>
      </c>
    </row>
    <row r="13" spans="2:9" s="72" customFormat="1" ht="15.75" customHeight="1">
      <c r="B13" s="789"/>
      <c r="C13" s="772"/>
      <c r="D13" s="260" t="s">
        <v>134</v>
      </c>
      <c r="E13" s="285">
        <v>135794.49</v>
      </c>
      <c r="F13" s="285">
        <v>0</v>
      </c>
      <c r="G13" s="285">
        <v>55023.2</v>
      </c>
      <c r="H13" s="285">
        <v>69048.88000000002</v>
      </c>
      <c r="I13" s="626">
        <v>259866.57</v>
      </c>
    </row>
    <row r="14" spans="2:9" s="72" customFormat="1" ht="18" customHeight="1">
      <c r="B14" s="789"/>
      <c r="C14" s="772"/>
      <c r="D14" s="16" t="s">
        <v>54</v>
      </c>
      <c r="E14" s="285">
        <v>403595.39</v>
      </c>
      <c r="F14" s="285">
        <v>145719.91</v>
      </c>
      <c r="G14" s="285">
        <v>573995.96</v>
      </c>
      <c r="H14" s="285">
        <v>529517.3900000015</v>
      </c>
      <c r="I14" s="626">
        <v>1652828.6500000013</v>
      </c>
    </row>
    <row r="15" spans="2:9" s="72" customFormat="1" ht="21.75" customHeight="1">
      <c r="B15" s="789"/>
      <c r="C15" s="772"/>
      <c r="D15" s="16" t="s">
        <v>53</v>
      </c>
      <c r="E15" s="285">
        <v>465067.03</v>
      </c>
      <c r="F15" s="285">
        <v>511070.49</v>
      </c>
      <c r="G15" s="285">
        <v>458881.28</v>
      </c>
      <c r="H15" s="285">
        <v>616812.49</v>
      </c>
      <c r="I15" s="626">
        <v>2051831.29</v>
      </c>
    </row>
    <row r="16" spans="2:9" s="72" customFormat="1" ht="12.75">
      <c r="B16" s="789"/>
      <c r="C16" s="772"/>
      <c r="D16" s="260" t="s">
        <v>36</v>
      </c>
      <c r="E16" s="285">
        <v>20214.05</v>
      </c>
      <c r="F16" s="285">
        <v>104738.48999999999</v>
      </c>
      <c r="G16" s="285">
        <v>7215.65</v>
      </c>
      <c r="H16" s="285">
        <v>93138.63</v>
      </c>
      <c r="I16" s="626">
        <v>225306.81999999998</v>
      </c>
    </row>
    <row r="17" spans="2:9" s="72" customFormat="1" ht="12.75">
      <c r="B17" s="789"/>
      <c r="C17" s="772"/>
      <c r="D17" s="259" t="s">
        <v>257</v>
      </c>
      <c r="E17" s="285">
        <v>131055</v>
      </c>
      <c r="F17" s="285">
        <v>0</v>
      </c>
      <c r="G17" s="285">
        <v>97383.87</v>
      </c>
      <c r="H17" s="285">
        <v>138137.56</v>
      </c>
      <c r="I17" s="626">
        <v>366576.43</v>
      </c>
    </row>
    <row r="18" spans="2:9" s="72" customFormat="1" ht="12.75">
      <c r="B18" s="789"/>
      <c r="C18" s="772"/>
      <c r="D18" s="81" t="s">
        <v>94</v>
      </c>
      <c r="E18" s="285">
        <v>0</v>
      </c>
      <c r="F18" s="285">
        <v>0</v>
      </c>
      <c r="G18" s="285">
        <v>14889.4</v>
      </c>
      <c r="H18" s="285">
        <v>74.60000000000036</v>
      </c>
      <c r="I18" s="626">
        <v>14964</v>
      </c>
    </row>
    <row r="19" spans="2:9" s="72" customFormat="1" ht="14.25" customHeight="1">
      <c r="B19" s="789"/>
      <c r="C19" s="772"/>
      <c r="D19" s="81" t="s">
        <v>10</v>
      </c>
      <c r="E19" s="285">
        <v>424865.87</v>
      </c>
      <c r="F19" s="285">
        <v>304336.81</v>
      </c>
      <c r="G19" s="285">
        <v>583623.1100000001</v>
      </c>
      <c r="H19" s="285">
        <v>517701.87</v>
      </c>
      <c r="I19" s="626">
        <v>1830527.6600000001</v>
      </c>
    </row>
    <row r="20" spans="2:9" s="217" customFormat="1" ht="12.75">
      <c r="B20" s="789"/>
      <c r="C20" s="772"/>
      <c r="D20" s="5" t="s">
        <v>127</v>
      </c>
      <c r="E20" s="231">
        <v>686864.01</v>
      </c>
      <c r="F20" s="285">
        <v>686310.31</v>
      </c>
      <c r="G20" s="231">
        <v>1015975.98</v>
      </c>
      <c r="H20" s="285">
        <v>991525.6999999997</v>
      </c>
      <c r="I20" s="626">
        <v>3380676</v>
      </c>
    </row>
    <row r="21" spans="2:9" s="71" customFormat="1" ht="13.5" thickBot="1">
      <c r="B21" s="790"/>
      <c r="C21" s="773"/>
      <c r="D21" s="261" t="s">
        <v>7</v>
      </c>
      <c r="E21" s="258">
        <v>7654750.27</v>
      </c>
      <c r="F21" s="258">
        <v>3806276.87</v>
      </c>
      <c r="G21" s="258">
        <v>8955808.810000002</v>
      </c>
      <c r="H21" s="465">
        <v>8261544.049999999</v>
      </c>
      <c r="I21" s="627">
        <v>28678380</v>
      </c>
    </row>
    <row r="22" spans="2:9" s="72" customFormat="1" ht="25.5">
      <c r="B22" s="788">
        <v>3</v>
      </c>
      <c r="C22" s="774" t="s">
        <v>49</v>
      </c>
      <c r="D22" s="668" t="s">
        <v>65</v>
      </c>
      <c r="E22" s="400">
        <v>0</v>
      </c>
      <c r="F22" s="400">
        <v>0</v>
      </c>
      <c r="G22" s="400">
        <v>0</v>
      </c>
      <c r="H22" s="285">
        <v>0</v>
      </c>
      <c r="I22" s="626">
        <v>0</v>
      </c>
    </row>
    <row r="23" spans="2:9" s="72" customFormat="1" ht="24" customHeight="1">
      <c r="B23" s="789"/>
      <c r="C23" s="772"/>
      <c r="D23" s="490" t="s">
        <v>102</v>
      </c>
      <c r="E23" s="285">
        <v>0</v>
      </c>
      <c r="F23" s="285">
        <v>0</v>
      </c>
      <c r="G23" s="285">
        <v>0</v>
      </c>
      <c r="H23" s="285">
        <v>41500</v>
      </c>
      <c r="I23" s="626">
        <v>41500</v>
      </c>
    </row>
    <row r="24" spans="2:9" s="71" customFormat="1" ht="13.5" thickBot="1">
      <c r="B24" s="790"/>
      <c r="C24" s="773"/>
      <c r="D24" s="262" t="s">
        <v>7</v>
      </c>
      <c r="E24" s="465">
        <v>0</v>
      </c>
      <c r="F24" s="465">
        <v>0</v>
      </c>
      <c r="G24" s="293">
        <v>0</v>
      </c>
      <c r="H24" s="293">
        <v>41500</v>
      </c>
      <c r="I24" s="682">
        <v>41500</v>
      </c>
    </row>
    <row r="25" spans="2:10" s="72" customFormat="1" ht="12.75">
      <c r="B25" s="776">
        <v>4</v>
      </c>
      <c r="C25" s="774" t="s">
        <v>50</v>
      </c>
      <c r="D25" s="490" t="s">
        <v>181</v>
      </c>
      <c r="E25" s="400">
        <v>36998.56</v>
      </c>
      <c r="F25" s="400">
        <v>0</v>
      </c>
      <c r="G25" s="400">
        <v>0</v>
      </c>
      <c r="H25" s="285">
        <v>1635.321755291552</v>
      </c>
      <c r="I25" s="626">
        <v>38633.88175529155</v>
      </c>
      <c r="J25" s="58"/>
    </row>
    <row r="26" spans="2:9" s="72" customFormat="1" ht="12.75">
      <c r="B26" s="777"/>
      <c r="C26" s="772"/>
      <c r="D26" s="16" t="s">
        <v>57</v>
      </c>
      <c r="E26" s="285">
        <v>0</v>
      </c>
      <c r="F26" s="285"/>
      <c r="G26" s="285">
        <v>49999.39</v>
      </c>
      <c r="H26" s="285">
        <v>136115.14564184553</v>
      </c>
      <c r="I26" s="626">
        <v>186114.53564184555</v>
      </c>
    </row>
    <row r="27" spans="2:9" s="72" customFormat="1" ht="19.5" customHeight="1">
      <c r="B27" s="777"/>
      <c r="C27" s="772"/>
      <c r="D27" s="16" t="s">
        <v>53</v>
      </c>
      <c r="E27" s="285"/>
      <c r="F27" s="285">
        <v>36722.1</v>
      </c>
      <c r="G27" s="285">
        <v>0</v>
      </c>
      <c r="H27" s="285">
        <v>99017.9</v>
      </c>
      <c r="I27" s="626">
        <v>135740</v>
      </c>
    </row>
    <row r="28" spans="2:9" s="72" customFormat="1" ht="12.75">
      <c r="B28" s="777"/>
      <c r="C28" s="772"/>
      <c r="D28" s="16" t="s">
        <v>73</v>
      </c>
      <c r="E28" s="285">
        <v>0</v>
      </c>
      <c r="F28" s="285">
        <v>0</v>
      </c>
      <c r="G28" s="285">
        <v>0</v>
      </c>
      <c r="H28" s="285">
        <v>2511.5826028629067</v>
      </c>
      <c r="I28" s="626">
        <v>2511.5826028629067</v>
      </c>
    </row>
    <row r="29" spans="2:9" s="80" customFormat="1" ht="13.5" thickBot="1">
      <c r="B29" s="778"/>
      <c r="C29" s="773"/>
      <c r="D29" s="113" t="s">
        <v>7</v>
      </c>
      <c r="E29" s="465">
        <v>36998.56</v>
      </c>
      <c r="F29" s="465">
        <v>36722.1</v>
      </c>
      <c r="G29" s="465">
        <v>49999.39</v>
      </c>
      <c r="H29" s="465">
        <v>239279.94999999998</v>
      </c>
      <c r="I29" s="627">
        <v>363000</v>
      </c>
    </row>
    <row r="30" spans="2:9" s="27" customFormat="1" ht="15.75" customHeight="1" thickBot="1">
      <c r="B30" s="791">
        <v>5</v>
      </c>
      <c r="C30" s="771" t="s">
        <v>38</v>
      </c>
      <c r="D30" s="350" t="s">
        <v>181</v>
      </c>
      <c r="E30" s="105">
        <v>18915.86</v>
      </c>
      <c r="F30" s="105">
        <v>0</v>
      </c>
      <c r="G30" s="285">
        <v>0</v>
      </c>
      <c r="H30" s="285">
        <v>11267.46</v>
      </c>
      <c r="I30" s="626">
        <v>30183.32</v>
      </c>
    </row>
    <row r="31" spans="2:9" s="27" customFormat="1" ht="23.25" customHeight="1">
      <c r="B31" s="777"/>
      <c r="C31" s="772"/>
      <c r="D31" s="350" t="s">
        <v>102</v>
      </c>
      <c r="E31" s="285">
        <v>0</v>
      </c>
      <c r="F31" s="285">
        <v>30956</v>
      </c>
      <c r="G31" s="285">
        <v>0</v>
      </c>
      <c r="H31" s="285">
        <v>26649.239999999998</v>
      </c>
      <c r="I31" s="626">
        <v>57605.24</v>
      </c>
    </row>
    <row r="32" spans="2:9" s="27" customFormat="1" ht="25.5">
      <c r="B32" s="777"/>
      <c r="C32" s="772"/>
      <c r="D32" s="260" t="s">
        <v>65</v>
      </c>
      <c r="E32" s="285">
        <v>60023.03</v>
      </c>
      <c r="F32" s="285">
        <v>96203.4</v>
      </c>
      <c r="G32" s="285">
        <v>0</v>
      </c>
      <c r="H32" s="285">
        <v>16985.01000000001</v>
      </c>
      <c r="I32" s="626">
        <v>173211.44</v>
      </c>
    </row>
    <row r="33" spans="2:10" s="28" customFormat="1" ht="13.5" thickBot="1">
      <c r="B33" s="778"/>
      <c r="C33" s="773"/>
      <c r="D33" s="261" t="s">
        <v>7</v>
      </c>
      <c r="E33" s="293">
        <v>78938.89</v>
      </c>
      <c r="F33" s="293">
        <v>127159.4</v>
      </c>
      <c r="G33" s="293">
        <v>0</v>
      </c>
      <c r="H33" s="293">
        <v>54901.71000000001</v>
      </c>
      <c r="I33" s="682">
        <v>261000</v>
      </c>
      <c r="J33" s="638"/>
    </row>
    <row r="34" spans="2:9" s="27" customFormat="1" ht="29.25" customHeight="1">
      <c r="B34" s="791">
        <v>6</v>
      </c>
      <c r="C34" s="771" t="s">
        <v>39</v>
      </c>
      <c r="D34" s="504" t="s">
        <v>17</v>
      </c>
      <c r="E34" s="105">
        <v>0</v>
      </c>
      <c r="F34" s="105">
        <v>0</v>
      </c>
      <c r="G34" s="285">
        <v>0</v>
      </c>
      <c r="H34" s="285">
        <v>0</v>
      </c>
      <c r="I34" s="626">
        <v>0</v>
      </c>
    </row>
    <row r="35" spans="2:9" s="27" customFormat="1" ht="12.75">
      <c r="B35" s="777"/>
      <c r="C35" s="772"/>
      <c r="D35" s="259" t="s">
        <v>181</v>
      </c>
      <c r="E35" s="285">
        <v>18334.89</v>
      </c>
      <c r="F35" s="285">
        <v>100857.7</v>
      </c>
      <c r="G35" s="285">
        <v>34914.880000000005</v>
      </c>
      <c r="H35" s="285">
        <v>5.19999999999709</v>
      </c>
      <c r="I35" s="626">
        <v>154112.66999999998</v>
      </c>
    </row>
    <row r="36" spans="2:9" s="27" customFormat="1" ht="18" customHeight="1">
      <c r="B36" s="777"/>
      <c r="C36" s="772"/>
      <c r="D36" s="260" t="s">
        <v>174</v>
      </c>
      <c r="E36" s="285"/>
      <c r="F36" s="285">
        <v>0</v>
      </c>
      <c r="G36" s="285">
        <v>0</v>
      </c>
      <c r="H36" s="285">
        <v>0</v>
      </c>
      <c r="I36" s="626">
        <v>0</v>
      </c>
    </row>
    <row r="37" spans="2:9" s="27" customFormat="1" ht="13.5" customHeight="1">
      <c r="B37" s="777"/>
      <c r="C37" s="772"/>
      <c r="D37" s="260" t="s">
        <v>35</v>
      </c>
      <c r="E37" s="285">
        <v>0</v>
      </c>
      <c r="F37" s="285">
        <v>0</v>
      </c>
      <c r="G37" s="285">
        <v>0</v>
      </c>
      <c r="H37" s="285">
        <v>9633</v>
      </c>
      <c r="I37" s="626">
        <v>9633</v>
      </c>
    </row>
    <row r="38" spans="2:9" s="27" customFormat="1" ht="12.75">
      <c r="B38" s="777"/>
      <c r="C38" s="772"/>
      <c r="D38" s="16" t="s">
        <v>53</v>
      </c>
      <c r="E38" s="285"/>
      <c r="F38" s="285">
        <v>0</v>
      </c>
      <c r="G38" s="285">
        <v>0</v>
      </c>
      <c r="H38" s="285">
        <v>0</v>
      </c>
      <c r="I38" s="626">
        <v>0</v>
      </c>
    </row>
    <row r="39" spans="2:9" s="27" customFormat="1" ht="12.75">
      <c r="B39" s="792"/>
      <c r="C39" s="775"/>
      <c r="D39" s="341" t="s">
        <v>236</v>
      </c>
      <c r="E39" s="285">
        <v>4849.96</v>
      </c>
      <c r="F39" s="285">
        <v>0</v>
      </c>
      <c r="G39" s="285">
        <v>0</v>
      </c>
      <c r="H39" s="285">
        <v>23494.37</v>
      </c>
      <c r="I39" s="626">
        <v>28344.329999999998</v>
      </c>
    </row>
    <row r="40" spans="2:9" s="28" customFormat="1" ht="13.5" thickBot="1">
      <c r="B40" s="778"/>
      <c r="C40" s="773"/>
      <c r="D40" s="261" t="s">
        <v>7</v>
      </c>
      <c r="E40" s="465">
        <v>23184.85</v>
      </c>
      <c r="F40" s="465">
        <v>100857.7</v>
      </c>
      <c r="G40" s="465">
        <v>34914.880000000005</v>
      </c>
      <c r="H40" s="465">
        <v>33132.56999999999</v>
      </c>
      <c r="I40" s="627">
        <v>192089.99999999997</v>
      </c>
    </row>
    <row r="41" spans="2:9" s="27" customFormat="1" ht="30" customHeight="1">
      <c r="B41" s="776">
        <v>7</v>
      </c>
      <c r="C41" s="774" t="s">
        <v>40</v>
      </c>
      <c r="D41" s="263" t="s">
        <v>17</v>
      </c>
      <c r="E41" s="400">
        <v>26552.4</v>
      </c>
      <c r="F41" s="400">
        <v>0</v>
      </c>
      <c r="G41" s="285">
        <v>0</v>
      </c>
      <c r="H41" s="285">
        <v>216.59999999999854</v>
      </c>
      <c r="I41" s="626">
        <v>26769</v>
      </c>
    </row>
    <row r="42" spans="2:9" s="27" customFormat="1" ht="12.75">
      <c r="B42" s="777"/>
      <c r="C42" s="772"/>
      <c r="D42" s="490" t="s">
        <v>181</v>
      </c>
      <c r="E42" s="285">
        <v>12082.650000000001</v>
      </c>
      <c r="F42" s="285">
        <v>0</v>
      </c>
      <c r="G42" s="285">
        <v>0</v>
      </c>
      <c r="H42" s="285">
        <v>23982.35</v>
      </c>
      <c r="I42" s="626">
        <v>36065</v>
      </c>
    </row>
    <row r="43" spans="2:9" s="27" customFormat="1" ht="12.75">
      <c r="B43" s="777"/>
      <c r="C43" s="772"/>
      <c r="D43" s="260" t="s">
        <v>35</v>
      </c>
      <c r="E43" s="285">
        <v>0</v>
      </c>
      <c r="F43" s="285">
        <v>0</v>
      </c>
      <c r="G43" s="285">
        <v>0</v>
      </c>
      <c r="H43" s="285">
        <v>2706</v>
      </c>
      <c r="I43" s="626">
        <v>2706</v>
      </c>
    </row>
    <row r="44" spans="2:9" s="71" customFormat="1" ht="13.5" thickBot="1">
      <c r="B44" s="792"/>
      <c r="C44" s="775"/>
      <c r="D44" s="489" t="s">
        <v>7</v>
      </c>
      <c r="E44" s="488">
        <v>65540</v>
      </c>
      <c r="F44" s="488">
        <v>65540</v>
      </c>
      <c r="G44" s="113">
        <v>65540</v>
      </c>
      <c r="H44" s="293">
        <v>26904.949999999997</v>
      </c>
      <c r="I44" s="682">
        <v>65540</v>
      </c>
    </row>
    <row r="45" spans="2:9" s="72" customFormat="1" ht="31.5" customHeight="1" thickBot="1">
      <c r="B45" s="791">
        <v>8</v>
      </c>
      <c r="C45" s="796" t="s">
        <v>51</v>
      </c>
      <c r="D45" s="263" t="s">
        <v>65</v>
      </c>
      <c r="E45" s="105">
        <v>7662.7</v>
      </c>
      <c r="F45" s="105">
        <v>0</v>
      </c>
      <c r="G45" s="400">
        <v>39305.4</v>
      </c>
      <c r="H45" s="400">
        <v>18031.89877777778</v>
      </c>
      <c r="I45" s="618">
        <v>64999.99877777778</v>
      </c>
    </row>
    <row r="46" spans="2:9" s="72" customFormat="1" ht="25.5">
      <c r="B46" s="794"/>
      <c r="C46" s="797"/>
      <c r="D46" s="350" t="s">
        <v>102</v>
      </c>
      <c r="E46" s="285">
        <v>0</v>
      </c>
      <c r="F46" s="285">
        <v>0</v>
      </c>
      <c r="G46" s="285">
        <v>0</v>
      </c>
      <c r="H46" s="285">
        <v>0.0012222222285345197</v>
      </c>
      <c r="I46" s="626">
        <v>0.0012222222285345197</v>
      </c>
    </row>
    <row r="47" spans="2:9" s="71" customFormat="1" ht="13.5" thickBot="1">
      <c r="B47" s="795"/>
      <c r="C47" s="798"/>
      <c r="D47" s="489" t="s">
        <v>7</v>
      </c>
      <c r="E47" s="616">
        <v>7662.7</v>
      </c>
      <c r="F47" s="616">
        <v>0</v>
      </c>
      <c r="G47" s="616">
        <v>39305.4</v>
      </c>
      <c r="H47" s="293">
        <v>18031.90000000001</v>
      </c>
      <c r="I47" s="682">
        <v>65000.00000000001</v>
      </c>
    </row>
    <row r="48" spans="2:9" s="28" customFormat="1" ht="12.75">
      <c r="B48" s="780">
        <v>9</v>
      </c>
      <c r="C48" s="784" t="s">
        <v>96</v>
      </c>
      <c r="D48" s="368" t="s">
        <v>94</v>
      </c>
      <c r="E48" s="105">
        <v>0</v>
      </c>
      <c r="F48" s="624">
        <v>0</v>
      </c>
      <c r="G48" s="484">
        <v>0</v>
      </c>
      <c r="H48" s="400">
        <v>0</v>
      </c>
      <c r="I48" s="618">
        <v>0</v>
      </c>
    </row>
    <row r="49" spans="2:9" s="28" customFormat="1" ht="12.75">
      <c r="B49" s="781"/>
      <c r="C49" s="785"/>
      <c r="D49" s="16" t="s">
        <v>57</v>
      </c>
      <c r="E49" s="285">
        <v>0</v>
      </c>
      <c r="F49" s="316"/>
      <c r="G49" s="404">
        <v>0</v>
      </c>
      <c r="H49" s="285">
        <v>10044</v>
      </c>
      <c r="I49" s="626">
        <v>10044</v>
      </c>
    </row>
    <row r="50" spans="2:9" s="28" customFormat="1" ht="12.75">
      <c r="B50" s="781"/>
      <c r="C50" s="785"/>
      <c r="D50" s="490" t="s">
        <v>181</v>
      </c>
      <c r="E50" s="285">
        <v>45094.61</v>
      </c>
      <c r="F50" s="404">
        <v>316541.23</v>
      </c>
      <c r="G50" s="404">
        <v>0</v>
      </c>
      <c r="H50" s="285">
        <v>280524.16000000003</v>
      </c>
      <c r="I50" s="626">
        <v>642160</v>
      </c>
    </row>
    <row r="51" spans="2:9" s="28" customFormat="1" ht="17.25" customHeight="1">
      <c r="B51" s="781"/>
      <c r="C51" s="785"/>
      <c r="D51" s="219" t="s">
        <v>17</v>
      </c>
      <c r="E51" s="285">
        <v>23084.02</v>
      </c>
      <c r="F51" s="404">
        <v>0</v>
      </c>
      <c r="G51" s="404">
        <v>16746.76</v>
      </c>
      <c r="H51" s="285">
        <v>1556.1500000000015</v>
      </c>
      <c r="I51" s="626">
        <v>41386.93</v>
      </c>
    </row>
    <row r="52" spans="2:9" s="28" customFormat="1" ht="19.5" customHeight="1">
      <c r="B52" s="781"/>
      <c r="C52" s="785"/>
      <c r="D52" s="219" t="s">
        <v>134</v>
      </c>
      <c r="E52" s="285">
        <v>6825.5599999999995</v>
      </c>
      <c r="F52" s="316">
        <v>0</v>
      </c>
      <c r="G52" s="404">
        <v>4264.33</v>
      </c>
      <c r="H52" s="285">
        <v>45.45000000000073</v>
      </c>
      <c r="I52" s="626">
        <v>11135.34</v>
      </c>
    </row>
    <row r="53" spans="2:9" s="28" customFormat="1" ht="12.75">
      <c r="B53" s="781"/>
      <c r="C53" s="785"/>
      <c r="D53" s="16" t="s">
        <v>56</v>
      </c>
      <c r="E53" s="285">
        <v>1199</v>
      </c>
      <c r="F53" s="404">
        <v>3488</v>
      </c>
      <c r="G53" s="404">
        <v>0</v>
      </c>
      <c r="H53" s="285">
        <v>101</v>
      </c>
      <c r="I53" s="626">
        <v>4788</v>
      </c>
    </row>
    <row r="54" spans="2:9" s="28" customFormat="1" ht="12.75">
      <c r="B54" s="781"/>
      <c r="C54" s="785"/>
      <c r="D54" s="16" t="s">
        <v>54</v>
      </c>
      <c r="E54" s="285">
        <v>16768.56</v>
      </c>
      <c r="F54" s="404">
        <v>110984.84</v>
      </c>
      <c r="G54" s="404">
        <v>29641.41</v>
      </c>
      <c r="H54" s="285">
        <v>354042.76</v>
      </c>
      <c r="I54" s="626">
        <v>511437.57</v>
      </c>
    </row>
    <row r="55" spans="2:9" s="28" customFormat="1" ht="12.75">
      <c r="B55" s="781"/>
      <c r="C55" s="785"/>
      <c r="D55" s="16" t="s">
        <v>53</v>
      </c>
      <c r="E55" s="285">
        <v>17228.28</v>
      </c>
      <c r="F55" s="404">
        <v>0</v>
      </c>
      <c r="G55" s="316">
        <v>0</v>
      </c>
      <c r="H55" s="285">
        <v>9510.720000000001</v>
      </c>
      <c r="I55" s="626">
        <v>26739</v>
      </c>
    </row>
    <row r="56" spans="2:9" s="28" customFormat="1" ht="12.75">
      <c r="B56" s="781"/>
      <c r="C56" s="785"/>
      <c r="D56" s="16" t="s">
        <v>73</v>
      </c>
      <c r="E56" s="285">
        <v>0</v>
      </c>
      <c r="F56" s="316">
        <v>0</v>
      </c>
      <c r="G56" s="404">
        <v>0</v>
      </c>
      <c r="H56" s="285">
        <v>382.02</v>
      </c>
      <c r="I56" s="626">
        <v>382.02</v>
      </c>
    </row>
    <row r="57" spans="2:9" s="28" customFormat="1" ht="12.75">
      <c r="B57" s="781"/>
      <c r="C57" s="785"/>
      <c r="D57" s="5" t="s">
        <v>204</v>
      </c>
      <c r="E57" s="285">
        <v>75354.12</v>
      </c>
      <c r="F57" s="316">
        <v>0</v>
      </c>
      <c r="G57" s="404">
        <v>72928.59</v>
      </c>
      <c r="H57" s="285">
        <v>96841.94</v>
      </c>
      <c r="I57" s="626">
        <v>245124.65</v>
      </c>
    </row>
    <row r="58" spans="2:9" s="28" customFormat="1" ht="12.75">
      <c r="B58" s="782"/>
      <c r="C58" s="786"/>
      <c r="D58" s="341" t="s">
        <v>236</v>
      </c>
      <c r="E58" s="285">
        <v>7575.5</v>
      </c>
      <c r="F58" s="404">
        <v>0</v>
      </c>
      <c r="G58" s="404">
        <v>6279.02</v>
      </c>
      <c r="H58" s="285">
        <v>76827.97</v>
      </c>
      <c r="I58" s="626">
        <v>90682.49</v>
      </c>
    </row>
    <row r="59" spans="2:9" s="28" customFormat="1" ht="13.5" thickBot="1">
      <c r="B59" s="783"/>
      <c r="C59" s="787"/>
      <c r="D59" s="318" t="s">
        <v>7</v>
      </c>
      <c r="E59" s="465">
        <f>SUM(E48:E58)</f>
        <v>193129.65</v>
      </c>
      <c r="F59" s="465">
        <f>SUM(F48:F58)</f>
        <v>431014.06999999995</v>
      </c>
      <c r="G59" s="465">
        <f>SUM(G48:G58)</f>
        <v>129860.11</v>
      </c>
      <c r="H59" s="465">
        <v>829876.1699999999</v>
      </c>
      <c r="I59" s="627">
        <v>1583880</v>
      </c>
    </row>
    <row r="60" spans="2:9" s="71" customFormat="1" ht="17.25" customHeight="1" thickBot="1">
      <c r="B60" s="264"/>
      <c r="C60" s="278"/>
      <c r="D60" s="278" t="s">
        <v>14</v>
      </c>
      <c r="E60" s="371">
        <f>E7+E21+E24+E29+E33+E40+E44+E47+E59</f>
        <v>8060204.919999999</v>
      </c>
      <c r="F60" s="371">
        <f>F7+F21+F24+F29+F33+F40+F44+F47+F59</f>
        <v>4567570.140000001</v>
      </c>
      <c r="G60" s="371">
        <f>G7+G21+G24+G29+G33+G40+G44+G47+G59</f>
        <v>9275428.590000004</v>
      </c>
      <c r="H60" s="371">
        <v>9525171.299999999</v>
      </c>
      <c r="I60" s="691">
        <v>31270390</v>
      </c>
    </row>
    <row r="61" spans="2:7" s="51" customFormat="1" ht="15" customHeight="1">
      <c r="B61" s="61"/>
      <c r="C61" s="134"/>
      <c r="D61" s="135"/>
      <c r="E61" s="54"/>
      <c r="F61" s="54"/>
      <c r="G61" s="54"/>
    </row>
    <row r="62" spans="3:7" s="157" customFormat="1" ht="12.75">
      <c r="C62" s="24"/>
      <c r="D62" s="297"/>
      <c r="E62" s="166"/>
      <c r="F62" s="166"/>
      <c r="G62" s="166"/>
    </row>
    <row r="63" spans="4:7" s="39" customFormat="1" ht="12.75">
      <c r="D63" s="70"/>
      <c r="E63" s="59"/>
      <c r="F63" s="59"/>
      <c r="G63" s="59"/>
    </row>
    <row r="65" spans="3:7" s="51" customFormat="1" ht="12.75">
      <c r="C65" s="69"/>
      <c r="E65" s="54"/>
      <c r="F65" s="54"/>
      <c r="G65" s="54"/>
    </row>
    <row r="66" spans="2:7" s="71" customFormat="1" ht="12.75">
      <c r="B66" s="28"/>
      <c r="C66" s="28"/>
      <c r="D66" s="28"/>
      <c r="E66" s="80"/>
      <c r="F66" s="80"/>
      <c r="G66" s="80"/>
    </row>
    <row r="67" spans="2:7" s="51" customFormat="1" ht="12.75">
      <c r="B67" s="69"/>
      <c r="D67" s="54"/>
      <c r="E67" s="54"/>
      <c r="F67" s="54"/>
      <c r="G67" s="54"/>
    </row>
    <row r="68" spans="5:7" s="61" customFormat="1" ht="12.75">
      <c r="E68" s="62"/>
      <c r="F68" s="62"/>
      <c r="G68" s="62"/>
    </row>
    <row r="69" spans="2:7" s="7" customFormat="1" ht="12.75">
      <c r="B69" s="25"/>
      <c r="D69" s="8"/>
      <c r="E69" s="14"/>
      <c r="F69" s="14"/>
      <c r="G69" s="14"/>
    </row>
  </sheetData>
  <sheetProtection selectLockedCells="1" selectUnlockedCells="1"/>
  <mergeCells count="19">
    <mergeCell ref="C34:C40"/>
    <mergeCell ref="C5:C7"/>
    <mergeCell ref="B45:B47"/>
    <mergeCell ref="C45:C47"/>
    <mergeCell ref="B5:B7"/>
    <mergeCell ref="B8:B21"/>
    <mergeCell ref="C25:C29"/>
    <mergeCell ref="B30:B33"/>
    <mergeCell ref="C8:C21"/>
    <mergeCell ref="C30:C33"/>
    <mergeCell ref="C41:C44"/>
    <mergeCell ref="C22:C24"/>
    <mergeCell ref="B25:B29"/>
    <mergeCell ref="C2:D2"/>
    <mergeCell ref="B48:B59"/>
    <mergeCell ref="C48:C59"/>
    <mergeCell ref="B22:B24"/>
    <mergeCell ref="B34:B40"/>
    <mergeCell ref="B41:B44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2021-12-07T09:47:42Z</cp:lastPrinted>
  <dcterms:created xsi:type="dcterms:W3CDTF">2014-05-05T12:43:29Z</dcterms:created>
  <dcterms:modified xsi:type="dcterms:W3CDTF">2021-12-07T13:00:22Z</dcterms:modified>
  <cp:category/>
  <cp:version/>
  <cp:contentType/>
  <cp:contentStatus/>
</cp:coreProperties>
</file>